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12.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codeName="ThisWorkbook" defaultThemeVersion="124226"/>
  <xr:revisionPtr revIDLastSave="0" documentId="13_ncr:1_{35CEF331-3323-43EA-BF64-28DB15CC0843}" xr6:coauthVersionLast="47" xr6:coauthVersionMax="47" xr10:uidLastSave="{00000000-0000-0000-0000-000000000000}"/>
  <bookViews>
    <workbookView xWindow="2925" yWindow="-16320" windowWidth="29040" windowHeight="15720" tabRatio="819"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21" r:id="rId7"/>
    <sheet name="B-1 (開示版)" sheetId="122"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1" sheetId="116" r:id="rId18"/>
    <sheet name="E-2" sheetId="117" r:id="rId19"/>
    <sheet name="E-3" sheetId="118" r:id="rId20"/>
    <sheet name="E-4-1" sheetId="119" r:id="rId21"/>
    <sheet name="E-4-2" sheetId="120" r:id="rId22"/>
    <sheet name="回答整合性チェック" sheetId="57" r:id="rId23"/>
    <sheet name="コード" sheetId="110" r:id="rId24"/>
  </sheets>
  <definedNames>
    <definedName name="_xlnm._FilterDatabase" localSheetId="8" hidden="1">'C-1'!$B$19:$AD$60</definedName>
    <definedName name="_xlnm._FilterDatabase" localSheetId="9" hidden="1">'C-1 (開示版)'!$B$19:$AD$60</definedName>
    <definedName name="_xlnm._FilterDatabase" localSheetId="18" hidden="1">'E-2'!$C$7:$K$9</definedName>
    <definedName name="AS2DocOpenMode" hidden="1">"AS2DocumentEdit"</definedName>
    <definedName name="B" localSheetId="6">#REF!</definedName>
    <definedName name="B" localSheetId="7">#REF!</definedName>
    <definedName name="B">#REF!</definedName>
    <definedName name="_xlnm.Print_Area" localSheetId="3">'A-4-2'!$B$1:$AM$74</definedName>
    <definedName name="_xlnm.Print_Area" localSheetId="4">'A-5-1'!$A$1:$Q$48</definedName>
    <definedName name="_xlnm.Print_Area" localSheetId="5">'A-6'!$A$1:$W$53</definedName>
    <definedName name="_xlnm.Print_Area" localSheetId="6">'B-1'!$A$1:$N$78</definedName>
    <definedName name="_xlnm.Print_Area" localSheetId="7">'B-1 (開示版)'!$A$1:$N$80</definedName>
    <definedName name="_xlnm.Print_Area" localSheetId="8">'C-1'!$A$1:$AE$60</definedName>
    <definedName name="_xlnm.Print_Area" localSheetId="9">'C-1 (開示版)'!$A$1:$AE$60</definedName>
    <definedName name="_xlnm.Print_Area" localSheetId="10">'C-5'!$A$1:$L$20</definedName>
    <definedName name="_xlnm.Print_Area" localSheetId="11">'D-1-2'!$A$1:$X$26</definedName>
    <definedName name="_xlnm.Print_Area" localSheetId="12">'D-1-2 (開示版)'!$A$1:$X$26</definedName>
    <definedName name="_xlnm.Print_Area" localSheetId="13">'D-1-3'!$A$1:$K$37</definedName>
    <definedName name="_xlnm.Print_Area" localSheetId="14">'D-1-7'!$A$1:$M$42</definedName>
    <definedName name="_xlnm.Print_Area" localSheetId="16">'D-2・D-３ (開示版)'!$A$1:$CC$32</definedName>
    <definedName name="_xlnm.Print_Area" localSheetId="17">'E-1'!$A$1:$I$23</definedName>
    <definedName name="_xlnm.Print_Area" localSheetId="18">'E-2'!$A$1:$L$21</definedName>
    <definedName name="_xlnm.Print_Area" localSheetId="19">'E-3'!$A$1:$O$21</definedName>
    <definedName name="_xlnm.Print_Area" localSheetId="20">'E-4-1'!$A$1:$K$106</definedName>
    <definedName name="_xlnm.Print_Area" localSheetId="21">'E-4-2'!$A$1:$K$35</definedName>
    <definedName name="_xlnm.Print_Area" localSheetId="22">回答整合性チェック!$A$1:$J$17</definedName>
    <definedName name="_xlnm.Print_Area" localSheetId="0">開示版説明!$A$1:$G$29</definedName>
    <definedName name="_xlnm.Print_Area" localSheetId="2">添付資料一覧表!$A$1:$G$80</definedName>
    <definedName name="_xlnm.Print_Area" localSheetId="1">様式一覧表!$A$1:$G$28</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'E-1'!$A$1:$J$20</definedName>
    <definedName name="Z_1504F329_AB5C_4FAC_B493_A14A1386EC10_.wvu.PrintArea" localSheetId="8" hidden="1">'C-1'!$F$2:$AD$60</definedName>
    <definedName name="Z_1504F329_AB5C_4FAC_B493_A14A1386EC10_.wvu.PrintArea" localSheetId="9" hidden="1">'C-1 (開示版)'!$F$2:$AD$60</definedName>
    <definedName name="Z_1504F329_AB5C_4FAC_B493_A14A1386EC10_.wvu.PrintArea" localSheetId="10" hidden="1">'C-5'!$A$2:$O$6</definedName>
    <definedName name="Z_1504F329_AB5C_4FAC_B493_A14A1386EC10_.wvu.PrintArea" localSheetId="15" hidden="1">'D-2・D-３'!$B$2:$CM$32</definedName>
    <definedName name="Z_1504F329_AB5C_4FAC_B493_A14A1386EC10_.wvu.PrintArea" localSheetId="16" hidden="1">'D-2・D-３ (開示版)'!$B$2:$CM$32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'E-1'!$A$1:$J$20</definedName>
    <definedName name="Z_39FAE530_04E4_41B4_B056_C42D7923BDE9_.wvu.PrintArea" localSheetId="6" hidden="1">'B-1'!$A$3:$P$61</definedName>
    <definedName name="Z_39FAE530_04E4_41B4_B056_C42D7923BDE9_.wvu.PrintArea" localSheetId="7" hidden="1">'B-1 (開示版)'!$A$3:$S$61</definedName>
    <definedName name="Z_39FAE530_04E4_41B4_B056_C42D7923BDE9_.wvu.PrintArea" localSheetId="8" hidden="1">'C-1'!$F$2:$AD$60</definedName>
    <definedName name="Z_39FAE530_04E4_41B4_B056_C42D7923BDE9_.wvu.PrintArea" localSheetId="9" hidden="1">'C-1 (開示版)'!$F$2:$AD$60</definedName>
    <definedName name="Z_39FAE530_04E4_41B4_B056_C42D7923BDE9_.wvu.Rows" localSheetId="18" hidden="1">'E-2'!#REF!</definedName>
    <definedName name="Z_39FAE530_04E4_41B4_B056_C42D7923BDE9_.wvu.Rows" localSheetId="19" hidden="1">'E-3'!#REF!</definedName>
    <definedName name="Z_49925816_2882_4E57_A2C0_20B352399309_.wvu.PrintArea" localSheetId="10" hidden="1">'C-5'!$A$2:$O$6</definedName>
    <definedName name="Z_49925816_2882_4E57_A2C0_20B352399309_.wvu.PrintArea" localSheetId="15" hidden="1">'D-2・D-３'!$B$2:$CM$32</definedName>
    <definedName name="Z_49925816_2882_4E57_A2C0_20B352399309_.wvu.PrintArea" localSheetId="16" hidden="1">'D-2・D-３ (開示版)'!$B$2:$CM$32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'B-1'!$B$3:$P$56</definedName>
    <definedName name="Z_574DE07D_82FF_4E62_AA61_FB7A22DCF43D_.wvu.PrintArea" localSheetId="7" hidden="1">'B-1 (開示版)'!$B$3:$S$56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20" hidden="1">'E-4-1'!$A$6:$I$105</definedName>
    <definedName name="Z_A53189A8_0C4A_4682_B25B_902B0CFC08F3_.wvu.PrintArea" localSheetId="6" hidden="1">'B-1'!$B$3:$P$56</definedName>
    <definedName name="Z_A53189A8_0C4A_4682_B25B_902B0CFC08F3_.wvu.PrintArea" localSheetId="7" hidden="1">'B-1 (開示版)'!$B$3:$S$56</definedName>
    <definedName name="Z_C900F248_123A_4346_886B_60A52881D8DE_.wvu.PrintArea" localSheetId="6" hidden="1">'B-1'!$A$3:$O$61</definedName>
    <definedName name="Z_C900F248_123A_4346_886B_60A52881D8DE_.wvu.PrintArea" localSheetId="7" hidden="1">'B-1 (開示版)'!$A$3:$O$61</definedName>
    <definedName name="Z_C900F248_123A_4346_886B_60A52881D8DE_.wvu.PrintArea" localSheetId="10" hidden="1">'C-5'!$A$1:$L$20</definedName>
    <definedName name="Z_C900F248_123A_4346_886B_60A52881D8DE_.wvu.PrintArea" localSheetId="15" hidden="1">'D-2・D-３'!$B$1:$CM$33</definedName>
    <definedName name="Z_C900F248_123A_4346_886B_60A52881D8DE_.wvu.PrintArea" localSheetId="16" hidden="1">'D-2・D-３ (開示版)'!$B$1:$CM$33</definedName>
    <definedName name="Z_E17DBE7D_226B_4E47_98B8_D8C082851355_.wvu.PrintArea" localSheetId="6" hidden="1">'B-1'!$A$3:$O$61</definedName>
    <definedName name="Z_E17DBE7D_226B_4E47_98B8_D8C082851355_.wvu.PrintArea" localSheetId="7" hidden="1">'B-1 (開示版)'!$A$3:$O$61</definedName>
    <definedName name="Z_E17DBE7D_226B_4E47_98B8_D8C082851355_.wvu.PrintArea" localSheetId="10" hidden="1">'C-5'!$A$1:$L$20</definedName>
    <definedName name="Z_E17DBE7D_226B_4E47_98B8_D8C082851355_.wvu.PrintArea" localSheetId="15" hidden="1">'D-2・D-３'!$B$1:$CM$33</definedName>
    <definedName name="Z_E17DBE7D_226B_4E47_98B8_D8C082851355_.wvu.PrintArea" localSheetId="16" hidden="1">'D-2・D-３ (開示版)'!$B$1:$CM$33</definedName>
    <definedName name="貨物の原産国種別" localSheetId="6">#REF!</definedName>
    <definedName name="貨物の原産国種別" localSheetId="7">#REF!</definedName>
    <definedName name="貨物の原産国種別" localSheetId="23">コード!#REF!</definedName>
    <definedName name="貨物の原産国種別">#REF!</definedName>
    <definedName name="貨物の原産国種別２" localSheetId="6">#REF!</definedName>
    <definedName name="貨物の原産国種別２" localSheetId="7">#REF!</definedName>
    <definedName name="貨物の原産国種別２" localSheetId="23">コード!#REF!</definedName>
    <definedName name="貨物の原産国種別２">#REF!</definedName>
    <definedName name="割引_値引き及び割戻しの交渉" localSheetId="23">コード!#REF!</definedName>
    <definedName name="関連・非関連" localSheetId="23">コード!#REF!</definedName>
    <definedName name="関連企業との関係" localSheetId="23">コード!#REF!</definedName>
    <definedName name="企業間関連状況" localSheetId="23">コード!$B$206:$B$209</definedName>
    <definedName name="競合状態への影響" localSheetId="23">コード!#REF!</definedName>
    <definedName name="決済手段コード" localSheetId="23">コード!#REF!</definedName>
    <definedName name="原材料コード" localSheetId="6">#REF!</definedName>
    <definedName name="原材料コード" localSheetId="7">#REF!</definedName>
    <definedName name="原材料コード">#REF!</definedName>
    <definedName name="原産国コード" localSheetId="6">#REF!</definedName>
    <definedName name="原産国コード" localSheetId="7">#REF!</definedName>
    <definedName name="原産国コード" localSheetId="23">コード!$B$272:$B$272</definedName>
    <definedName name="原産国コード">#REF!</definedName>
    <definedName name="原産国コード２" localSheetId="23">コード!$B$272:$B$272</definedName>
    <definedName name="受渡し条件コード" localSheetId="6">#REF!</definedName>
    <definedName name="受渡し条件コード" localSheetId="7">#REF!</definedName>
    <definedName name="受渡し条件コード" localSheetId="23">コード!$B$197:$B$198</definedName>
    <definedName name="受渡し条件コード">#REF!</definedName>
    <definedName name="代替可能性" localSheetId="6">#REF!</definedName>
    <definedName name="代替可能性" localSheetId="7">#REF!</definedName>
    <definedName name="代替可能性" localSheetId="23">コード!#REF!</definedName>
    <definedName name="代替可能性">#REF!</definedName>
    <definedName name="調査対象期間" localSheetId="6">#REF!</definedName>
    <definedName name="調査対象期間" localSheetId="7">#REF!</definedName>
    <definedName name="調査対象期間" localSheetId="23">コード!#REF!</definedName>
    <definedName name="調査対象期間">#REF!</definedName>
    <definedName name="売買契約の適用期間" localSheetId="23">コード!$B$218:$B$220</definedName>
    <definedName name="販売価格の設定方法" localSheetId="23">コード!$B$212:$B$215</definedName>
    <definedName name="販売先の属性" localSheetId="23">コード!$B$240:$B$241</definedName>
    <definedName name="販売先業種B" localSheetId="6">#REF!</definedName>
    <definedName name="販売先業種B" localSheetId="7">#REF!</definedName>
    <definedName name="販売先業種B" localSheetId="23">コード!$B$233:$B$236</definedName>
    <definedName name="販売先業種B">#REF!</definedName>
    <definedName name="販売先業種C" localSheetId="6">#REF!</definedName>
    <definedName name="販売先業種C" localSheetId="7">#REF!</definedName>
    <definedName name="販売先業種C" localSheetId="23">コード!$C$228:$C$231</definedName>
    <definedName name="販売先業種C">#REF!</definedName>
    <definedName name="販売先業種D" localSheetId="6">#REF!</definedName>
    <definedName name="販売先業種D" localSheetId="7">#REF!</definedName>
    <definedName name="販売先業種D" localSheetId="23">コード!#REF!</definedName>
    <definedName name="販売先業種D">#REF!</definedName>
    <definedName name="販売先業種G" localSheetId="6">#REF!</definedName>
    <definedName name="販売先業種G" localSheetId="7">#REF!</definedName>
    <definedName name="販売先業種G" localSheetId="23">コード!#REF!</definedName>
    <definedName name="販売先業種G">#REF!</definedName>
    <definedName name="品種コード" localSheetId="6">#REF!</definedName>
    <definedName name="品種コード" localSheetId="7">#REF!</definedName>
    <definedName name="品種コード">#REF!</definedName>
    <definedName name="品種コード①" localSheetId="23">コード!$B$6:$B$10</definedName>
    <definedName name="品種コード②" localSheetId="23">コード!#REF!</definedName>
    <definedName name="品種コード③" localSheetId="23">コード!#REF!</definedName>
    <definedName name="品種コード④">コード!#REF!</definedName>
    <definedName name="品種コード⑤_製造工程" localSheetId="6">#REF!</definedName>
    <definedName name="品種コード⑤_製造工程" localSheetId="7">#REF!</definedName>
    <definedName name="品種コード⑤_製造工程">コード!$B$50:$B$97</definedName>
    <definedName name="補助金等の種類" localSheetId="6">#REF!</definedName>
    <definedName name="補助金等の種類" localSheetId="7">#REF!</definedName>
    <definedName name="補助金等の種類" localSheetId="23">コード!#REF!</definedName>
    <definedName name="補助金等の種類">#REF!</definedName>
    <definedName name="法人の所有形態" localSheetId="6">#REF!</definedName>
    <definedName name="法人の所有形態" localSheetId="7">#REF!</definedName>
    <definedName name="法人の所有形態" localSheetId="23">コード!#REF!</definedName>
    <definedName name="法人の所有形態">#REF!</definedName>
    <definedName name="貿易取引条件_Incoterms_コード" localSheetId="23">コード!$B$252:$B$257</definedName>
    <definedName name="輸入先業種" localSheetId="23">コード!#REF!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51" l="1"/>
  <c r="B28" i="51" s="1"/>
  <c r="B29" i="51" s="1"/>
  <c r="B30" i="51" s="1"/>
  <c r="B31" i="51" s="1"/>
  <c r="B32" i="51" s="1"/>
  <c r="B33" i="51" s="1"/>
  <c r="B34" i="51" s="1"/>
  <c r="B35" i="51" s="1"/>
  <c r="B36" i="51" s="1"/>
  <c r="B37" i="51" s="1"/>
  <c r="B38" i="51" s="1"/>
  <c r="B39" i="51" s="1"/>
  <c r="B40" i="51" s="1"/>
  <c r="B41" i="51" s="1"/>
  <c r="B42" i="51" s="1"/>
  <c r="B43" i="51" s="1"/>
  <c r="B44" i="51" s="1"/>
  <c r="B45" i="51" s="1"/>
  <c r="B46" i="51" s="1"/>
  <c r="B47" i="51" s="1"/>
  <c r="B48" i="51" s="1"/>
  <c r="B49" i="51" s="1"/>
  <c r="B50" i="51" s="1"/>
  <c r="B51" i="51" s="1"/>
  <c r="B52" i="51" s="1"/>
  <c r="B53" i="51" s="1"/>
  <c r="B54" i="51" s="1"/>
  <c r="B55" i="51" s="1"/>
  <c r="B56" i="51" s="1"/>
  <c r="B57" i="51" s="1"/>
  <c r="B58" i="51" s="1"/>
  <c r="B59" i="51" s="1"/>
  <c r="B60" i="51" s="1"/>
  <c r="B61" i="51" s="1"/>
  <c r="B62" i="51" s="1"/>
  <c r="B63" i="51" s="1"/>
  <c r="B64" i="51" s="1"/>
  <c r="B65" i="51" s="1"/>
  <c r="B66" i="51" s="1"/>
  <c r="B67" i="51" s="1"/>
  <c r="B68" i="51" s="1"/>
  <c r="B69" i="51" s="1"/>
  <c r="B70" i="51" s="1"/>
  <c r="B71" i="51" s="1"/>
  <c r="B72" i="51" s="1"/>
  <c r="B73" i="51" s="1"/>
  <c r="B74" i="51" s="1"/>
  <c r="B75" i="51" s="1"/>
  <c r="B76" i="51" s="1"/>
  <c r="B77" i="51" s="1"/>
  <c r="B78" i="51" s="1"/>
  <c r="B79" i="51" s="1"/>
  <c r="B19" i="99"/>
  <c r="L9" i="121" l="1"/>
  <c r="M9" i="121"/>
  <c r="N9" i="121"/>
  <c r="L14" i="121"/>
  <c r="L12" i="121" s="1"/>
  <c r="M14" i="121"/>
  <c r="M12" i="121" s="1"/>
  <c r="N14" i="121"/>
  <c r="N12" i="121" s="1"/>
  <c r="L18" i="121"/>
  <c r="M18" i="121"/>
  <c r="N18" i="121"/>
  <c r="L22" i="121"/>
  <c r="M22" i="121"/>
  <c r="N22" i="121"/>
  <c r="L27" i="121"/>
  <c r="M27" i="121"/>
  <c r="N27" i="121"/>
  <c r="L32" i="121"/>
  <c r="M32" i="121"/>
  <c r="N32" i="121"/>
  <c r="L37" i="121"/>
  <c r="L35" i="121" s="1"/>
  <c r="M37" i="121"/>
  <c r="M35" i="121" s="1"/>
  <c r="N37" i="121"/>
  <c r="N35" i="121" s="1"/>
  <c r="L41" i="121"/>
  <c r="M41" i="121"/>
  <c r="N41" i="121"/>
  <c r="L45" i="121"/>
  <c r="M45" i="121"/>
  <c r="N45" i="121"/>
  <c r="L49" i="121"/>
  <c r="M49" i="121"/>
  <c r="N49" i="121"/>
  <c r="L55" i="121"/>
  <c r="M55" i="121"/>
  <c r="N55" i="121"/>
  <c r="AE19" i="61"/>
  <c r="AE19" i="99" s="1"/>
  <c r="L49" i="99"/>
  <c r="M49" i="99"/>
  <c r="L50" i="99"/>
  <c r="M50" i="99"/>
  <c r="L51" i="99"/>
  <c r="M51" i="99"/>
  <c r="L52" i="99"/>
  <c r="M52" i="99"/>
  <c r="L53" i="99"/>
  <c r="M53" i="99"/>
  <c r="L54" i="99"/>
  <c r="M54" i="99"/>
  <c r="L55" i="99"/>
  <c r="M55" i="99"/>
  <c r="L56" i="99"/>
  <c r="M56" i="99"/>
  <c r="L57" i="99"/>
  <c r="M57" i="99"/>
  <c r="L58" i="99"/>
  <c r="M58" i="99"/>
  <c r="L59" i="99"/>
  <c r="M59" i="99"/>
  <c r="L48" i="99"/>
  <c r="M48" i="99"/>
  <c r="K35" i="99"/>
  <c r="L35" i="99"/>
  <c r="M35" i="99"/>
  <c r="K36" i="99"/>
  <c r="L36" i="99"/>
  <c r="M36" i="99"/>
  <c r="K37" i="99"/>
  <c r="L37" i="99"/>
  <c r="M37" i="99"/>
  <c r="K38" i="99"/>
  <c r="L38" i="99"/>
  <c r="M38" i="99"/>
  <c r="K39" i="99"/>
  <c r="L39" i="99"/>
  <c r="M39" i="99"/>
  <c r="K40" i="99"/>
  <c r="L40" i="99"/>
  <c r="M40" i="99"/>
  <c r="K41" i="99"/>
  <c r="L41" i="99"/>
  <c r="M41" i="99"/>
  <c r="K42" i="99"/>
  <c r="L42" i="99"/>
  <c r="M42" i="99"/>
  <c r="K43" i="99"/>
  <c r="L43" i="99"/>
  <c r="M43" i="99"/>
  <c r="K44" i="99"/>
  <c r="L44" i="99"/>
  <c r="M44" i="99"/>
  <c r="K45" i="99"/>
  <c r="L45" i="99"/>
  <c r="M45" i="99"/>
  <c r="L34" i="99"/>
  <c r="M34" i="99"/>
  <c r="L21" i="99"/>
  <c r="M21" i="99"/>
  <c r="L22" i="99"/>
  <c r="M22" i="99"/>
  <c r="L23" i="99"/>
  <c r="M23" i="99"/>
  <c r="L24" i="99"/>
  <c r="M24" i="99"/>
  <c r="L25" i="99"/>
  <c r="M25" i="99"/>
  <c r="L26" i="99"/>
  <c r="M26" i="99"/>
  <c r="L27" i="99"/>
  <c r="M27" i="99"/>
  <c r="L28" i="99"/>
  <c r="M28" i="99"/>
  <c r="L29" i="99"/>
  <c r="M29" i="99"/>
  <c r="L30" i="99"/>
  <c r="M30" i="99"/>
  <c r="L31" i="99"/>
  <c r="M31" i="99"/>
  <c r="L20" i="99"/>
  <c r="M20" i="99"/>
  <c r="N57" i="121" l="1"/>
  <c r="M57" i="121"/>
  <c r="L57" i="121"/>
  <c r="N29" i="121"/>
  <c r="L29" i="121"/>
  <c r="M29" i="121"/>
  <c r="J20" i="99"/>
  <c r="B15" i="51" l="1"/>
  <c r="B16" i="51" s="1"/>
  <c r="B17" i="51" s="1"/>
  <c r="B18" i="51" s="1"/>
  <c r="B19" i="51" s="1"/>
  <c r="B20" i="51" s="1"/>
  <c r="B21" i="51" s="1"/>
  <c r="B22" i="51" s="1"/>
  <c r="B23" i="51" s="1"/>
  <c r="B24" i="51" s="1"/>
  <c r="B25" i="51" s="1"/>
  <c r="B26" i="51" s="1"/>
  <c r="AF31" i="101" l="1"/>
  <c r="AF15" i="101"/>
  <c r="AF16" i="101"/>
  <c r="AF17" i="101"/>
  <c r="AF18" i="101"/>
  <c r="AF19" i="101"/>
  <c r="AF20" i="101"/>
  <c r="AF21" i="101"/>
  <c r="AF22" i="101"/>
  <c r="AF23" i="101"/>
  <c r="AF24" i="101"/>
  <c r="AF25" i="101"/>
  <c r="AF26" i="101"/>
  <c r="AF27" i="101"/>
  <c r="AF28" i="101"/>
  <c r="AF29" i="101"/>
  <c r="AF30" i="101"/>
  <c r="AE15" i="101"/>
  <c r="AE16" i="101"/>
  <c r="AE17" i="101"/>
  <c r="AE18" i="101"/>
  <c r="AE19" i="101"/>
  <c r="AE20" i="101"/>
  <c r="AE21" i="101"/>
  <c r="AE22" i="101"/>
  <c r="AE23" i="101"/>
  <c r="AE24" i="101"/>
  <c r="AE25" i="101"/>
  <c r="AE26" i="101"/>
  <c r="AE27" i="101"/>
  <c r="AE28" i="101"/>
  <c r="AE29" i="101"/>
  <c r="AE30" i="101"/>
  <c r="AE14" i="101"/>
  <c r="AF14" i="101"/>
  <c r="AE31" i="101"/>
  <c r="AF10" i="101"/>
  <c r="AE10" i="101"/>
  <c r="AD10" i="101"/>
  <c r="AC10" i="101"/>
  <c r="AB10" i="101"/>
  <c r="AA10" i="101"/>
  <c r="Z10" i="101"/>
  <c r="Y10" i="101"/>
  <c r="X10" i="101"/>
  <c r="W10" i="101"/>
  <c r="V10" i="101"/>
  <c r="U10" i="101"/>
  <c r="AF10" i="69"/>
  <c r="AE10" i="69"/>
  <c r="AD10" i="69"/>
  <c r="AC10" i="69"/>
  <c r="AB10" i="69"/>
  <c r="AA10" i="69"/>
  <c r="Z10" i="69"/>
  <c r="Y10" i="69"/>
  <c r="X10" i="69"/>
  <c r="W10" i="69"/>
  <c r="V10" i="69"/>
  <c r="U10" i="69"/>
  <c r="D22" i="44"/>
  <c r="D21" i="44"/>
  <c r="D20" i="44"/>
  <c r="D19" i="44"/>
  <c r="D18" i="44"/>
  <c r="D17" i="44"/>
  <c r="D16" i="44"/>
  <c r="D15" i="44"/>
  <c r="D14" i="44"/>
  <c r="D13" i="44"/>
  <c r="D12" i="44"/>
  <c r="D11" i="44"/>
  <c r="P10" i="97"/>
  <c r="P11" i="97"/>
  <c r="P12" i="97"/>
  <c r="P13" i="97"/>
  <c r="P14" i="97"/>
  <c r="P15" i="97"/>
  <c r="P16" i="97"/>
  <c r="P17" i="97"/>
  <c r="P18" i="97"/>
  <c r="P19" i="97"/>
  <c r="P20" i="97"/>
  <c r="P21" i="97"/>
  <c r="P22" i="97"/>
  <c r="P23" i="97"/>
  <c r="P24" i="97"/>
  <c r="O10" i="97"/>
  <c r="O11" i="97"/>
  <c r="O12" i="97"/>
  <c r="O13" i="97"/>
  <c r="O14" i="97"/>
  <c r="O15" i="97"/>
  <c r="O16" i="97"/>
  <c r="O17" i="97"/>
  <c r="O18" i="97"/>
  <c r="O19" i="97"/>
  <c r="O20" i="97"/>
  <c r="O21" i="97"/>
  <c r="O22" i="97"/>
  <c r="O23" i="97"/>
  <c r="O24" i="97"/>
  <c r="O9" i="97"/>
  <c r="P9" i="97"/>
  <c r="P8" i="43"/>
  <c r="P8" i="97" s="1"/>
  <c r="O8" i="43"/>
  <c r="O8" i="97" s="1"/>
  <c r="N8" i="43"/>
  <c r="N8" i="97" s="1"/>
  <c r="M8" i="43"/>
  <c r="M8" i="97" s="1"/>
  <c r="L8" i="43"/>
  <c r="L8" i="97" s="1"/>
  <c r="K8" i="43"/>
  <c r="K8" i="97" s="1"/>
  <c r="J8" i="43"/>
  <c r="J8" i="97" s="1"/>
  <c r="I8" i="43"/>
  <c r="I8" i="97" s="1"/>
  <c r="H8" i="43"/>
  <c r="H8" i="97" s="1"/>
  <c r="G8" i="43"/>
  <c r="G8" i="97" s="1"/>
  <c r="F8" i="43"/>
  <c r="F8" i="97" s="1"/>
  <c r="E8" i="43"/>
  <c r="E8" i="97" s="1"/>
  <c r="T23" i="2" l="1"/>
  <c r="S23" i="2"/>
  <c r="R23" i="2"/>
  <c r="Q23" i="2"/>
  <c r="P23" i="2"/>
  <c r="O23" i="2"/>
  <c r="N23" i="2"/>
  <c r="M23" i="2"/>
  <c r="L23" i="2"/>
  <c r="K23" i="2"/>
  <c r="J23" i="2"/>
  <c r="I23" i="2"/>
  <c r="T15" i="2"/>
  <c r="T39" i="2" s="1"/>
  <c r="S15" i="2"/>
  <c r="S39" i="2" s="1"/>
  <c r="R15" i="2"/>
  <c r="R31" i="2" s="1"/>
  <c r="Q15" i="2"/>
  <c r="Q39" i="2" s="1"/>
  <c r="P15" i="2"/>
  <c r="P31" i="2" s="1"/>
  <c r="O15" i="2"/>
  <c r="O39" i="2" s="1"/>
  <c r="N15" i="2"/>
  <c r="N31" i="2" s="1"/>
  <c r="M15" i="2"/>
  <c r="M31" i="2" s="1"/>
  <c r="L15" i="2"/>
  <c r="L39" i="2" s="1"/>
  <c r="K15" i="2"/>
  <c r="K39" i="2" s="1"/>
  <c r="J15" i="2"/>
  <c r="J31" i="2" s="1"/>
  <c r="I15" i="2"/>
  <c r="I39" i="2" s="1"/>
  <c r="T7" i="2"/>
  <c r="S7" i="2"/>
  <c r="R7" i="2"/>
  <c r="Q7" i="2"/>
  <c r="P7" i="2"/>
  <c r="O7" i="2"/>
  <c r="N7" i="2"/>
  <c r="M7" i="2"/>
  <c r="L7" i="2"/>
  <c r="K7" i="2"/>
  <c r="J7" i="2"/>
  <c r="I7" i="2"/>
  <c r="N8" i="94"/>
  <c r="M8" i="94"/>
  <c r="L8" i="94"/>
  <c r="K8" i="94"/>
  <c r="J8" i="94"/>
  <c r="I8" i="94"/>
  <c r="H8" i="94"/>
  <c r="G8" i="94"/>
  <c r="F8" i="94"/>
  <c r="E8" i="94"/>
  <c r="D8" i="94"/>
  <c r="C8" i="94"/>
  <c r="S31" i="2" l="1"/>
  <c r="M39" i="2"/>
  <c r="T31" i="2"/>
  <c r="O31" i="2"/>
  <c r="K31" i="2"/>
  <c r="L31" i="2"/>
  <c r="P39" i="2"/>
  <c r="N39" i="2"/>
  <c r="Q31" i="2"/>
  <c r="I31" i="2"/>
  <c r="R39" i="2"/>
  <c r="J39" i="2"/>
  <c r="CB32" i="69"/>
  <c r="CA32" i="69"/>
  <c r="BZ32" i="69"/>
  <c r="BY32" i="69"/>
  <c r="BX32" i="69"/>
  <c r="BW32" i="69"/>
  <c r="BT32" i="69"/>
  <c r="BS32" i="69"/>
  <c r="BR32" i="69"/>
  <c r="BP32" i="69"/>
  <c r="BN32" i="69"/>
  <c r="BM32" i="69"/>
  <c r="BL32" i="69"/>
  <c r="BK32" i="69"/>
  <c r="BJ32" i="69"/>
  <c r="BH32" i="69"/>
  <c r="BG32" i="69"/>
  <c r="BF32" i="69"/>
  <c r="BE32" i="69"/>
  <c r="BD32" i="69"/>
  <c r="BC32" i="69"/>
  <c r="BB32" i="69"/>
  <c r="BA32" i="69"/>
  <c r="AV32" i="69"/>
  <c r="AR32" i="69"/>
  <c r="AQ32" i="69"/>
  <c r="R31" i="61" l="1"/>
  <c r="AA31" i="61" s="1"/>
  <c r="R20" i="61"/>
  <c r="AA20" i="61" s="1"/>
  <c r="R21" i="61"/>
  <c r="R22" i="61"/>
  <c r="AA22" i="61" s="1"/>
  <c r="R23" i="61"/>
  <c r="AA23" i="61" s="1"/>
  <c r="R24" i="61"/>
  <c r="R25" i="61"/>
  <c r="AA25" i="61" s="1"/>
  <c r="R26" i="61"/>
  <c r="R27" i="61"/>
  <c r="AA27" i="61" s="1"/>
  <c r="R28" i="61"/>
  <c r="AA28" i="61" s="1"/>
  <c r="R29" i="61"/>
  <c r="AA29" i="61" s="1"/>
  <c r="R30" i="61"/>
  <c r="AA30" i="61" s="1"/>
  <c r="R33" i="61"/>
  <c r="R34" i="61"/>
  <c r="R35" i="61"/>
  <c r="R36" i="61"/>
  <c r="R37" i="61"/>
  <c r="R38" i="61"/>
  <c r="R39" i="61"/>
  <c r="U25" i="43"/>
  <c r="W25" i="43"/>
  <c r="V24" i="43"/>
  <c r="V23" i="43"/>
  <c r="V22" i="43"/>
  <c r="V21" i="43"/>
  <c r="V20" i="43"/>
  <c r="V19" i="43"/>
  <c r="V18" i="43"/>
  <c r="V17" i="43"/>
  <c r="V16" i="43"/>
  <c r="V15" i="43"/>
  <c r="V14" i="43"/>
  <c r="V13" i="43"/>
  <c r="V12" i="43"/>
  <c r="V11" i="43"/>
  <c r="V10" i="43"/>
  <c r="V9" i="43"/>
  <c r="R59" i="61"/>
  <c r="AA59" i="61" s="1"/>
  <c r="R58" i="61"/>
  <c r="AA58" i="61" s="1"/>
  <c r="R57" i="61"/>
  <c r="AA57" i="61" s="1"/>
  <c r="R56" i="61"/>
  <c r="AA56" i="61" s="1"/>
  <c r="R55" i="61"/>
  <c r="AA55" i="61" s="1"/>
  <c r="R54" i="61"/>
  <c r="AA54" i="61" s="1"/>
  <c r="R53" i="61"/>
  <c r="AA53" i="61" s="1"/>
  <c r="R52" i="61"/>
  <c r="AA52" i="61" s="1"/>
  <c r="R51" i="61"/>
  <c r="AA51" i="61" s="1"/>
  <c r="R50" i="61"/>
  <c r="AA50" i="61" s="1"/>
  <c r="R49" i="61"/>
  <c r="AA49" i="61" s="1"/>
  <c r="R48" i="61"/>
  <c r="AA48" i="61" s="1"/>
  <c r="R47" i="61"/>
  <c r="AA47" i="61" s="1"/>
  <c r="AC59" i="61"/>
  <c r="AC58" i="61"/>
  <c r="AC57" i="61"/>
  <c r="AC56" i="61"/>
  <c r="AC55" i="61"/>
  <c r="AC54" i="61"/>
  <c r="AC53" i="61"/>
  <c r="AC52" i="61"/>
  <c r="AC51" i="61"/>
  <c r="AC50" i="61"/>
  <c r="AC49" i="61"/>
  <c r="AC48" i="61"/>
  <c r="AC47" i="61"/>
  <c r="AB59" i="61"/>
  <c r="AB59" i="99" s="1"/>
  <c r="Z59" i="61"/>
  <c r="Y59" i="61"/>
  <c r="X59" i="61"/>
  <c r="AB58" i="61"/>
  <c r="AB58" i="99" s="1"/>
  <c r="Z58" i="61"/>
  <c r="Y58" i="61"/>
  <c r="X58" i="61"/>
  <c r="AB57" i="61"/>
  <c r="AB57" i="99" s="1"/>
  <c r="Z57" i="61"/>
  <c r="Y57" i="61"/>
  <c r="X57" i="61"/>
  <c r="AB56" i="61"/>
  <c r="AB56" i="99" s="1"/>
  <c r="Z56" i="61"/>
  <c r="Y56" i="61"/>
  <c r="X56" i="61"/>
  <c r="AB55" i="61"/>
  <c r="AB55" i="99" s="1"/>
  <c r="Z55" i="61"/>
  <c r="Y55" i="61"/>
  <c r="X55" i="61"/>
  <c r="AB54" i="61"/>
  <c r="AB54" i="99" s="1"/>
  <c r="Z54" i="61"/>
  <c r="Y54" i="61"/>
  <c r="X54" i="61"/>
  <c r="AB53" i="61"/>
  <c r="AB53" i="99" s="1"/>
  <c r="Z53" i="61"/>
  <c r="Y53" i="61"/>
  <c r="X53" i="61"/>
  <c r="AB52" i="61"/>
  <c r="AB52" i="99" s="1"/>
  <c r="Z52" i="61"/>
  <c r="Y52" i="61"/>
  <c r="X52" i="61"/>
  <c r="AB51" i="61"/>
  <c r="AB51" i="99" s="1"/>
  <c r="Z51" i="61"/>
  <c r="Y51" i="61"/>
  <c r="X51" i="61"/>
  <c r="AB50" i="61"/>
  <c r="AB50" i="99" s="1"/>
  <c r="Z50" i="61"/>
  <c r="Y50" i="61"/>
  <c r="X50" i="61"/>
  <c r="AB49" i="61"/>
  <c r="AB49" i="99" s="1"/>
  <c r="Z49" i="61"/>
  <c r="Y49" i="61"/>
  <c r="X49" i="61"/>
  <c r="AB48" i="61"/>
  <c r="AB48" i="99" s="1"/>
  <c r="Z48" i="61"/>
  <c r="Y48" i="61"/>
  <c r="X48" i="61"/>
  <c r="AB47" i="61"/>
  <c r="AB47" i="99" s="1"/>
  <c r="Z47" i="61"/>
  <c r="Y47" i="61"/>
  <c r="X47" i="61"/>
  <c r="W60" i="61"/>
  <c r="V60" i="61"/>
  <c r="U60" i="61"/>
  <c r="Z60" i="61" s="1"/>
  <c r="T60" i="61"/>
  <c r="S60" i="61"/>
  <c r="AE59" i="61"/>
  <c r="AE58" i="61"/>
  <c r="AE57" i="61"/>
  <c r="AE56" i="61"/>
  <c r="AE55" i="61"/>
  <c r="AE54" i="61"/>
  <c r="AE53" i="61"/>
  <c r="AE52" i="61"/>
  <c r="AE51" i="61"/>
  <c r="AE50" i="61"/>
  <c r="AE49" i="61"/>
  <c r="AE48" i="61"/>
  <c r="AE47" i="61"/>
  <c r="AE45" i="61"/>
  <c r="AE44" i="61"/>
  <c r="AE43" i="61"/>
  <c r="AE42" i="61"/>
  <c r="AE41" i="61"/>
  <c r="AE40" i="61"/>
  <c r="AE39" i="61"/>
  <c r="AE38" i="61"/>
  <c r="AE37" i="61"/>
  <c r="AE36" i="61"/>
  <c r="AE35" i="61"/>
  <c r="AE34" i="61"/>
  <c r="AC45" i="61"/>
  <c r="AC44" i="61"/>
  <c r="AC43" i="61"/>
  <c r="AC42" i="61"/>
  <c r="AC41" i="61"/>
  <c r="AC40" i="61"/>
  <c r="AC39" i="61"/>
  <c r="AC38" i="61"/>
  <c r="AC37" i="61"/>
  <c r="AC36" i="61"/>
  <c r="AC35" i="61"/>
  <c r="AC34" i="61"/>
  <c r="AB45" i="61"/>
  <c r="AB45" i="99" s="1"/>
  <c r="AB44" i="61"/>
  <c r="AB44" i="99" s="1"/>
  <c r="AB43" i="61"/>
  <c r="AB43" i="99" s="1"/>
  <c r="AB42" i="61"/>
  <c r="AB42" i="99" s="1"/>
  <c r="AB41" i="61"/>
  <c r="AB41" i="99" s="1"/>
  <c r="AB40" i="61"/>
  <c r="AB40" i="99" s="1"/>
  <c r="AB39" i="61"/>
  <c r="AB39" i="99" s="1"/>
  <c r="AB38" i="61"/>
  <c r="AB38" i="99" s="1"/>
  <c r="AB37" i="61"/>
  <c r="AB37" i="99" s="1"/>
  <c r="AB36" i="61"/>
  <c r="AB36" i="99" s="1"/>
  <c r="AB35" i="61"/>
  <c r="AB35" i="99" s="1"/>
  <c r="AB34" i="61"/>
  <c r="AB34" i="99" s="1"/>
  <c r="AE33" i="61"/>
  <c r="AC33" i="61"/>
  <c r="AB33" i="61"/>
  <c r="AB33" i="99" s="1"/>
  <c r="AA45" i="61"/>
  <c r="AA44" i="61"/>
  <c r="AA43" i="61"/>
  <c r="AA42" i="61"/>
  <c r="AA41" i="61"/>
  <c r="AA40" i="61"/>
  <c r="AA39" i="61"/>
  <c r="AA38" i="61"/>
  <c r="AA37" i="61"/>
  <c r="AA36" i="61"/>
  <c r="AA35" i="61"/>
  <c r="AA34" i="61"/>
  <c r="Z45" i="61"/>
  <c r="Z44" i="61"/>
  <c r="Z43" i="61"/>
  <c r="Z42" i="61"/>
  <c r="Z41" i="61"/>
  <c r="Z40" i="61"/>
  <c r="Z39" i="61"/>
  <c r="Z38" i="61"/>
  <c r="Z37" i="61"/>
  <c r="Z36" i="61"/>
  <c r="Z35" i="61"/>
  <c r="Z34" i="61"/>
  <c r="Y45" i="61"/>
  <c r="Y44" i="61"/>
  <c r="Y43" i="61"/>
  <c r="Y42" i="61"/>
  <c r="Y41" i="61"/>
  <c r="Y40" i="61"/>
  <c r="Y39" i="61"/>
  <c r="Y38" i="61"/>
  <c r="Y37" i="61"/>
  <c r="Y36" i="61"/>
  <c r="Y35" i="61"/>
  <c r="Y34" i="61"/>
  <c r="AA33" i="61"/>
  <c r="Z33" i="61"/>
  <c r="Y33" i="61"/>
  <c r="X45" i="61"/>
  <c r="X44" i="61"/>
  <c r="X43" i="61"/>
  <c r="X42" i="61"/>
  <c r="X41" i="61"/>
  <c r="X40" i="61"/>
  <c r="X39" i="61"/>
  <c r="X38" i="61"/>
  <c r="X37" i="61"/>
  <c r="X36" i="61"/>
  <c r="X35" i="61"/>
  <c r="X34" i="61"/>
  <c r="X33" i="61"/>
  <c r="R45" i="61"/>
  <c r="R44" i="61"/>
  <c r="R43" i="61"/>
  <c r="R42" i="61"/>
  <c r="R41" i="61"/>
  <c r="R40" i="61"/>
  <c r="R19" i="61"/>
  <c r="AE31" i="61"/>
  <c r="AE30" i="61"/>
  <c r="AE29" i="61"/>
  <c r="AE28" i="61"/>
  <c r="AE27" i="61"/>
  <c r="AE26" i="61"/>
  <c r="AE25" i="61"/>
  <c r="AE24" i="61"/>
  <c r="AE23" i="61"/>
  <c r="AE22" i="61"/>
  <c r="AE21" i="61"/>
  <c r="AE20" i="61"/>
  <c r="AC31" i="61"/>
  <c r="AC30" i="61"/>
  <c r="AC29" i="61"/>
  <c r="AC28" i="61"/>
  <c r="AD28" i="61" s="1"/>
  <c r="AC27" i="61"/>
  <c r="AC26" i="61"/>
  <c r="AC25" i="61"/>
  <c r="AC24" i="61"/>
  <c r="AC23" i="61"/>
  <c r="AC22" i="61"/>
  <c r="AC21" i="61"/>
  <c r="AC20" i="61"/>
  <c r="AD20" i="61" s="1"/>
  <c r="AC19" i="61"/>
  <c r="AB31" i="61"/>
  <c r="AB31" i="99" s="1"/>
  <c r="Z31" i="61"/>
  <c r="Y31" i="61"/>
  <c r="X31" i="61"/>
  <c r="AB30" i="61"/>
  <c r="AB30" i="99" s="1"/>
  <c r="Z30" i="61"/>
  <c r="Y30" i="61"/>
  <c r="X30" i="61"/>
  <c r="AB29" i="61"/>
  <c r="AB29" i="99" s="1"/>
  <c r="Z29" i="61"/>
  <c r="Y29" i="61"/>
  <c r="X29" i="61"/>
  <c r="AB28" i="61"/>
  <c r="AB28" i="99" s="1"/>
  <c r="Z28" i="61"/>
  <c r="Y28" i="61"/>
  <c r="X28" i="61"/>
  <c r="AB27" i="61"/>
  <c r="AB27" i="99" s="1"/>
  <c r="Z27" i="61"/>
  <c r="Y27" i="61"/>
  <c r="X27" i="61"/>
  <c r="AB26" i="61"/>
  <c r="AB26" i="99" s="1"/>
  <c r="Z26" i="61"/>
  <c r="Y26" i="61"/>
  <c r="X26" i="61"/>
  <c r="AB25" i="61"/>
  <c r="AB25" i="99" s="1"/>
  <c r="Z25" i="61"/>
  <c r="Y25" i="61"/>
  <c r="X25" i="61"/>
  <c r="AB24" i="61"/>
  <c r="AB24" i="99" s="1"/>
  <c r="Z24" i="61"/>
  <c r="Y24" i="61"/>
  <c r="X24" i="61"/>
  <c r="AB23" i="61"/>
  <c r="AB23" i="99" s="1"/>
  <c r="Z23" i="61"/>
  <c r="Y23" i="61"/>
  <c r="X23" i="61"/>
  <c r="AB22" i="61"/>
  <c r="AB22" i="99" s="1"/>
  <c r="Z22" i="61"/>
  <c r="Y22" i="61"/>
  <c r="X22" i="61"/>
  <c r="AB21" i="61"/>
  <c r="AB21" i="99" s="1"/>
  <c r="AA21" i="61"/>
  <c r="Z21" i="61"/>
  <c r="Y21" i="61"/>
  <c r="X21" i="61"/>
  <c r="AB20" i="61"/>
  <c r="AB20" i="99" s="1"/>
  <c r="Z20" i="61"/>
  <c r="Y20" i="61"/>
  <c r="X20" i="61"/>
  <c r="AB19" i="61"/>
  <c r="AB19" i="99" s="1"/>
  <c r="Z19" i="61"/>
  <c r="Y19" i="61"/>
  <c r="X19" i="61"/>
  <c r="W46" i="61"/>
  <c r="W46" i="99" s="1"/>
  <c r="V46" i="61"/>
  <c r="U46" i="61"/>
  <c r="T46" i="61"/>
  <c r="S46" i="61"/>
  <c r="W32" i="61"/>
  <c r="V32" i="61"/>
  <c r="U32" i="61"/>
  <c r="T32" i="61"/>
  <c r="S32" i="61"/>
  <c r="W59" i="99"/>
  <c r="W58" i="99"/>
  <c r="W57" i="99"/>
  <c r="W56" i="99"/>
  <c r="W55" i="99"/>
  <c r="W54" i="99"/>
  <c r="W53" i="99"/>
  <c r="W52" i="99"/>
  <c r="W51" i="99"/>
  <c r="W50" i="99"/>
  <c r="W49" i="99"/>
  <c r="W48" i="99"/>
  <c r="W47" i="99"/>
  <c r="W45" i="99"/>
  <c r="W44" i="99"/>
  <c r="W43" i="99"/>
  <c r="W42" i="99"/>
  <c r="W41" i="99"/>
  <c r="W40" i="99"/>
  <c r="W39" i="99"/>
  <c r="W38" i="99"/>
  <c r="W37" i="99"/>
  <c r="W36" i="99"/>
  <c r="W35" i="99"/>
  <c r="W34" i="99"/>
  <c r="W33" i="99"/>
  <c r="W31" i="99"/>
  <c r="W30" i="99"/>
  <c r="W29" i="99"/>
  <c r="W28" i="99"/>
  <c r="W27" i="99"/>
  <c r="W26" i="99"/>
  <c r="W25" i="99"/>
  <c r="W24" i="99"/>
  <c r="W23" i="99"/>
  <c r="W22" i="99"/>
  <c r="W21" i="99"/>
  <c r="W20" i="99"/>
  <c r="W19" i="99"/>
  <c r="AD22" i="61" l="1"/>
  <c r="AD21" i="61"/>
  <c r="AD23" i="61"/>
  <c r="AD29" i="61"/>
  <c r="AD47" i="61"/>
  <c r="AD55" i="61"/>
  <c r="AD25" i="61"/>
  <c r="AD48" i="61"/>
  <c r="AD56" i="61"/>
  <c r="AD51" i="61"/>
  <c r="AD53" i="61"/>
  <c r="AD59" i="61"/>
  <c r="AD24" i="61"/>
  <c r="AB60" i="61"/>
  <c r="AA24" i="61"/>
  <c r="AD54" i="61"/>
  <c r="AD26" i="61"/>
  <c r="E12" i="57"/>
  <c r="L49" i="122"/>
  <c r="AD49" i="61"/>
  <c r="AD57" i="61"/>
  <c r="AD50" i="61"/>
  <c r="AD58" i="61"/>
  <c r="AD19" i="61"/>
  <c r="AD31" i="61"/>
  <c r="AA26" i="61"/>
  <c r="AD27" i="61"/>
  <c r="AD30" i="61"/>
  <c r="AD52" i="61"/>
  <c r="AA19" i="61"/>
  <c r="W60" i="99"/>
  <c r="W32" i="99"/>
  <c r="B1" i="118"/>
  <c r="G4" i="122"/>
  <c r="G15" i="57" l="1"/>
  <c r="G4" i="121"/>
  <c r="B1" i="122"/>
  <c r="B1" i="121"/>
  <c r="N61" i="122"/>
  <c r="M61" i="122"/>
  <c r="L61" i="122"/>
  <c r="N60" i="122"/>
  <c r="M60" i="122"/>
  <c r="L60" i="122"/>
  <c r="N59" i="122"/>
  <c r="M59" i="122"/>
  <c r="L59" i="122"/>
  <c r="N56" i="122"/>
  <c r="M56" i="122"/>
  <c r="L56" i="122"/>
  <c r="N54" i="122"/>
  <c r="M54" i="122"/>
  <c r="L54" i="122"/>
  <c r="N53" i="122"/>
  <c r="M53" i="122"/>
  <c r="L53" i="122"/>
  <c r="N52" i="122"/>
  <c r="M52" i="122"/>
  <c r="L52" i="122"/>
  <c r="N51" i="122"/>
  <c r="M51" i="122"/>
  <c r="L51" i="122"/>
  <c r="N50" i="122"/>
  <c r="M50" i="122"/>
  <c r="L50" i="122"/>
  <c r="N48" i="122"/>
  <c r="M48" i="122"/>
  <c r="L48" i="122"/>
  <c r="N47" i="122"/>
  <c r="M47" i="122"/>
  <c r="L47" i="122"/>
  <c r="N46" i="122"/>
  <c r="M46" i="122"/>
  <c r="L46" i="122"/>
  <c r="N44" i="122"/>
  <c r="M44" i="122"/>
  <c r="L44" i="122"/>
  <c r="N43" i="122"/>
  <c r="M43" i="122"/>
  <c r="L43" i="122"/>
  <c r="N42" i="122"/>
  <c r="M42" i="122"/>
  <c r="L42" i="122"/>
  <c r="H41" i="122"/>
  <c r="N40" i="122"/>
  <c r="M40" i="122"/>
  <c r="L40" i="122"/>
  <c r="N39" i="122"/>
  <c r="M39" i="122"/>
  <c r="L39" i="122"/>
  <c r="H39" i="122"/>
  <c r="N38" i="122"/>
  <c r="M38" i="122"/>
  <c r="L38" i="122"/>
  <c r="H38" i="122"/>
  <c r="N36" i="122"/>
  <c r="M36" i="122"/>
  <c r="L36" i="122"/>
  <c r="N34" i="122"/>
  <c r="M34" i="122"/>
  <c r="L34" i="122"/>
  <c r="N33" i="122"/>
  <c r="M33" i="122"/>
  <c r="L33" i="122"/>
  <c r="N31" i="122"/>
  <c r="M31" i="122"/>
  <c r="L31" i="122"/>
  <c r="N28" i="122"/>
  <c r="M28" i="122"/>
  <c r="L28" i="122"/>
  <c r="N26" i="122"/>
  <c r="M26" i="122"/>
  <c r="L26" i="122"/>
  <c r="N25" i="122"/>
  <c r="M25" i="122"/>
  <c r="L25" i="122"/>
  <c r="N24" i="122"/>
  <c r="M24" i="122"/>
  <c r="L24" i="122"/>
  <c r="N23" i="122"/>
  <c r="M23" i="122"/>
  <c r="L23" i="122"/>
  <c r="N21" i="122"/>
  <c r="M21" i="122"/>
  <c r="L21" i="122"/>
  <c r="N20" i="122"/>
  <c r="M20" i="122"/>
  <c r="L20" i="122"/>
  <c r="N19" i="122"/>
  <c r="M19" i="122"/>
  <c r="L19" i="122"/>
  <c r="N17" i="122"/>
  <c r="M17" i="122"/>
  <c r="L17" i="122"/>
  <c r="N16" i="122"/>
  <c r="M16" i="122"/>
  <c r="L16" i="122"/>
  <c r="H16" i="122"/>
  <c r="N15" i="122"/>
  <c r="M15" i="122"/>
  <c r="L15" i="122"/>
  <c r="H15" i="122"/>
  <c r="N13" i="122"/>
  <c r="M13" i="122"/>
  <c r="L13" i="122"/>
  <c r="N11" i="122"/>
  <c r="M11" i="122"/>
  <c r="L11" i="122"/>
  <c r="N10" i="122"/>
  <c r="M10" i="122"/>
  <c r="L10" i="122"/>
  <c r="N8" i="122"/>
  <c r="M8" i="122"/>
  <c r="L8" i="122"/>
  <c r="L55" i="122"/>
  <c r="G12" i="57"/>
  <c r="F12" i="57"/>
  <c r="L45" i="122"/>
  <c r="L41" i="122"/>
  <c r="L32" i="122"/>
  <c r="G9" i="57"/>
  <c r="F9" i="57"/>
  <c r="L22" i="122"/>
  <c r="L18" i="122"/>
  <c r="L14" i="122"/>
  <c r="L9" i="122"/>
  <c r="N9" i="122" l="1"/>
  <c r="M18" i="122"/>
  <c r="N18" i="122"/>
  <c r="L35" i="122"/>
  <c r="L37" i="122"/>
  <c r="L27" i="122"/>
  <c r="E9" i="57"/>
  <c r="M32" i="122"/>
  <c r="M37" i="122"/>
  <c r="M55" i="122"/>
  <c r="N32" i="122"/>
  <c r="M49" i="122"/>
  <c r="M9" i="122"/>
  <c r="M22" i="122"/>
  <c r="M45" i="122"/>
  <c r="N45" i="122"/>
  <c r="N22" i="122"/>
  <c r="N49" i="122"/>
  <c r="L12" i="122"/>
  <c r="M41" i="122"/>
  <c r="N41" i="122"/>
  <c r="M27" i="122"/>
  <c r="M14" i="122"/>
  <c r="N14" i="122"/>
  <c r="N27" i="122"/>
  <c r="N55" i="122"/>
  <c r="N37" i="122"/>
  <c r="V59" i="99"/>
  <c r="U59" i="99"/>
  <c r="T59" i="99"/>
  <c r="S59" i="99"/>
  <c r="V58" i="99"/>
  <c r="U58" i="99"/>
  <c r="T58" i="99"/>
  <c r="S58" i="99"/>
  <c r="V57" i="99"/>
  <c r="U57" i="99"/>
  <c r="T57" i="99"/>
  <c r="S57" i="99"/>
  <c r="V56" i="99"/>
  <c r="U56" i="99"/>
  <c r="T56" i="99"/>
  <c r="S56" i="99"/>
  <c r="V55" i="99"/>
  <c r="U55" i="99"/>
  <c r="T55" i="99"/>
  <c r="S55" i="99"/>
  <c r="V54" i="99"/>
  <c r="U54" i="99"/>
  <c r="T54" i="99"/>
  <c r="S54" i="99"/>
  <c r="V53" i="99"/>
  <c r="U53" i="99"/>
  <c r="T53" i="99"/>
  <c r="S53" i="99"/>
  <c r="V52" i="99"/>
  <c r="U52" i="99"/>
  <c r="T52" i="99"/>
  <c r="S52" i="99"/>
  <c r="V51" i="99"/>
  <c r="U51" i="99"/>
  <c r="T51" i="99"/>
  <c r="S51" i="99"/>
  <c r="V50" i="99"/>
  <c r="U50" i="99"/>
  <c r="T50" i="99"/>
  <c r="S50" i="99"/>
  <c r="V49" i="99"/>
  <c r="U49" i="99"/>
  <c r="T49" i="99"/>
  <c r="S49" i="99"/>
  <c r="V48" i="99"/>
  <c r="U48" i="99"/>
  <c r="T48" i="99"/>
  <c r="S48" i="99"/>
  <c r="V47" i="99"/>
  <c r="U47" i="99"/>
  <c r="T47" i="99"/>
  <c r="S47" i="99"/>
  <c r="V45" i="99"/>
  <c r="U45" i="99"/>
  <c r="T45" i="99"/>
  <c r="S45" i="99"/>
  <c r="V44" i="99"/>
  <c r="U44" i="99"/>
  <c r="T44" i="99"/>
  <c r="S44" i="99"/>
  <c r="V43" i="99"/>
  <c r="U43" i="99"/>
  <c r="T43" i="99"/>
  <c r="S43" i="99"/>
  <c r="V42" i="99"/>
  <c r="U42" i="99"/>
  <c r="T42" i="99"/>
  <c r="S42" i="99"/>
  <c r="V41" i="99"/>
  <c r="U41" i="99"/>
  <c r="T41" i="99"/>
  <c r="S41" i="99"/>
  <c r="V40" i="99"/>
  <c r="U40" i="99"/>
  <c r="T40" i="99"/>
  <c r="S40" i="99"/>
  <c r="V39" i="99"/>
  <c r="U39" i="99"/>
  <c r="T39" i="99"/>
  <c r="S39" i="99"/>
  <c r="V38" i="99"/>
  <c r="U38" i="99"/>
  <c r="T38" i="99"/>
  <c r="S38" i="99"/>
  <c r="V37" i="99"/>
  <c r="U37" i="99"/>
  <c r="T37" i="99"/>
  <c r="S37" i="99"/>
  <c r="V36" i="99"/>
  <c r="U36" i="99"/>
  <c r="T36" i="99"/>
  <c r="S36" i="99"/>
  <c r="V35" i="99"/>
  <c r="U35" i="99"/>
  <c r="T35" i="99"/>
  <c r="S35" i="99"/>
  <c r="V34" i="99"/>
  <c r="U34" i="99"/>
  <c r="T34" i="99"/>
  <c r="S34" i="99"/>
  <c r="V33" i="99"/>
  <c r="U33" i="99"/>
  <c r="T33" i="99"/>
  <c r="S33" i="99"/>
  <c r="V31" i="99"/>
  <c r="U31" i="99"/>
  <c r="T31" i="99"/>
  <c r="S31" i="99"/>
  <c r="V30" i="99"/>
  <c r="U30" i="99"/>
  <c r="T30" i="99"/>
  <c r="S30" i="99"/>
  <c r="V29" i="99"/>
  <c r="U29" i="99"/>
  <c r="T29" i="99"/>
  <c r="S29" i="99"/>
  <c r="V28" i="99"/>
  <c r="U28" i="99"/>
  <c r="T28" i="99"/>
  <c r="S28" i="99"/>
  <c r="V27" i="99"/>
  <c r="U27" i="99"/>
  <c r="T27" i="99"/>
  <c r="S27" i="99"/>
  <c r="V26" i="99"/>
  <c r="U26" i="99"/>
  <c r="T26" i="99"/>
  <c r="S26" i="99"/>
  <c r="V25" i="99"/>
  <c r="U25" i="99"/>
  <c r="T25" i="99"/>
  <c r="S25" i="99"/>
  <c r="V24" i="99"/>
  <c r="U24" i="99"/>
  <c r="T24" i="99"/>
  <c r="S24" i="99"/>
  <c r="V23" i="99"/>
  <c r="U23" i="99"/>
  <c r="T23" i="99"/>
  <c r="S23" i="99"/>
  <c r="V22" i="99"/>
  <c r="U22" i="99"/>
  <c r="T22" i="99"/>
  <c r="S22" i="99"/>
  <c r="V21" i="99"/>
  <c r="U21" i="99"/>
  <c r="T21" i="99"/>
  <c r="S21" i="99"/>
  <c r="V20" i="99"/>
  <c r="U20" i="99"/>
  <c r="T20" i="99"/>
  <c r="S20" i="99"/>
  <c r="V19" i="99"/>
  <c r="U19" i="99"/>
  <c r="T19" i="99"/>
  <c r="S19" i="99"/>
  <c r="V60" i="99"/>
  <c r="U60" i="99"/>
  <c r="T60" i="99"/>
  <c r="V46" i="99"/>
  <c r="U46" i="99"/>
  <c r="T46" i="99"/>
  <c r="S46" i="99"/>
  <c r="V32" i="99"/>
  <c r="U32" i="99"/>
  <c r="T32" i="99"/>
  <c r="P60" i="61"/>
  <c r="O60" i="61"/>
  <c r="P46" i="61"/>
  <c r="O46" i="61"/>
  <c r="P45" i="99"/>
  <c r="O45" i="99"/>
  <c r="P44" i="99"/>
  <c r="O44" i="99"/>
  <c r="P43" i="99"/>
  <c r="O43" i="99"/>
  <c r="P42" i="99"/>
  <c r="O42" i="99"/>
  <c r="P41" i="99"/>
  <c r="O41" i="99"/>
  <c r="P40" i="99"/>
  <c r="O40" i="99"/>
  <c r="P39" i="99"/>
  <c r="O39" i="99"/>
  <c r="P38" i="99"/>
  <c r="O38" i="99"/>
  <c r="P37" i="99"/>
  <c r="O37" i="99"/>
  <c r="P36" i="99"/>
  <c r="O36" i="99"/>
  <c r="P35" i="99"/>
  <c r="O35" i="99"/>
  <c r="P34" i="99"/>
  <c r="O34" i="99"/>
  <c r="P33" i="99"/>
  <c r="O33" i="99"/>
  <c r="P31" i="99"/>
  <c r="O31" i="99"/>
  <c r="P30" i="99"/>
  <c r="O30" i="99"/>
  <c r="P29" i="99"/>
  <c r="O29" i="99"/>
  <c r="P28" i="99"/>
  <c r="O28" i="99"/>
  <c r="P27" i="99"/>
  <c r="O27" i="99"/>
  <c r="P26" i="99"/>
  <c r="O26" i="99"/>
  <c r="P25" i="99"/>
  <c r="O25" i="99"/>
  <c r="P24" i="99"/>
  <c r="O24" i="99"/>
  <c r="P23" i="99"/>
  <c r="O23" i="99"/>
  <c r="P22" i="99"/>
  <c r="O22" i="99"/>
  <c r="P21" i="99"/>
  <c r="O21" i="99"/>
  <c r="P20" i="99"/>
  <c r="O20" i="99"/>
  <c r="P19" i="99"/>
  <c r="O19" i="99"/>
  <c r="L29" i="122" l="1"/>
  <c r="M35" i="122"/>
  <c r="N35" i="122"/>
  <c r="R46" i="61"/>
  <c r="AE46" i="61"/>
  <c r="P46" i="99"/>
  <c r="AB60" i="99"/>
  <c r="O60" i="99"/>
  <c r="X60" i="61"/>
  <c r="AC60" i="61"/>
  <c r="P60" i="99"/>
  <c r="R60" i="61"/>
  <c r="Y60" i="61"/>
  <c r="AE60" i="61"/>
  <c r="O46" i="99"/>
  <c r="AB46" i="61"/>
  <c r="AB46" i="99" s="1"/>
  <c r="Y46" i="61"/>
  <c r="X46" i="61"/>
  <c r="AC46" i="61"/>
  <c r="Z46" i="61"/>
  <c r="AA46" i="61"/>
  <c r="L57" i="122"/>
  <c r="S60" i="99"/>
  <c r="S32" i="99"/>
  <c r="M12" i="122"/>
  <c r="N12" i="122"/>
  <c r="N59" i="99"/>
  <c r="K59" i="99"/>
  <c r="J59" i="99"/>
  <c r="I59" i="99"/>
  <c r="H59" i="99"/>
  <c r="G59" i="99"/>
  <c r="F59" i="99"/>
  <c r="E59" i="99"/>
  <c r="D59" i="99"/>
  <c r="B59" i="99"/>
  <c r="N58" i="99"/>
  <c r="K58" i="99"/>
  <c r="J58" i="99"/>
  <c r="I58" i="99"/>
  <c r="H58" i="99"/>
  <c r="G58" i="99"/>
  <c r="F58" i="99"/>
  <c r="E58" i="99"/>
  <c r="D58" i="99"/>
  <c r="B58" i="99"/>
  <c r="N57" i="99"/>
  <c r="K57" i="99"/>
  <c r="J57" i="99"/>
  <c r="I57" i="99"/>
  <c r="H57" i="99"/>
  <c r="G57" i="99"/>
  <c r="F57" i="99"/>
  <c r="E57" i="99"/>
  <c r="D57" i="99"/>
  <c r="B57" i="99"/>
  <c r="N56" i="99"/>
  <c r="K56" i="99"/>
  <c r="J56" i="99"/>
  <c r="I56" i="99"/>
  <c r="H56" i="99"/>
  <c r="G56" i="99"/>
  <c r="F56" i="99"/>
  <c r="E56" i="99"/>
  <c r="D56" i="99"/>
  <c r="B56" i="99"/>
  <c r="N55" i="99"/>
  <c r="K55" i="99"/>
  <c r="J55" i="99"/>
  <c r="I55" i="99"/>
  <c r="H55" i="99"/>
  <c r="G55" i="99"/>
  <c r="F55" i="99"/>
  <c r="E55" i="99"/>
  <c r="D55" i="99"/>
  <c r="B55" i="99"/>
  <c r="N54" i="99"/>
  <c r="K54" i="99"/>
  <c r="J54" i="99"/>
  <c r="I54" i="99"/>
  <c r="H54" i="99"/>
  <c r="G54" i="99"/>
  <c r="F54" i="99"/>
  <c r="E54" i="99"/>
  <c r="D54" i="99"/>
  <c r="B54" i="99"/>
  <c r="N53" i="99"/>
  <c r="K53" i="99"/>
  <c r="J53" i="99"/>
  <c r="I53" i="99"/>
  <c r="H53" i="99"/>
  <c r="G53" i="99"/>
  <c r="F53" i="99"/>
  <c r="E53" i="99"/>
  <c r="D53" i="99"/>
  <c r="B53" i="99"/>
  <c r="N52" i="99"/>
  <c r="K52" i="99"/>
  <c r="J52" i="99"/>
  <c r="I52" i="99"/>
  <c r="H52" i="99"/>
  <c r="G52" i="99"/>
  <c r="F52" i="99"/>
  <c r="E52" i="99"/>
  <c r="D52" i="99"/>
  <c r="B52" i="99"/>
  <c r="N51" i="99"/>
  <c r="K51" i="99"/>
  <c r="J51" i="99"/>
  <c r="I51" i="99"/>
  <c r="H51" i="99"/>
  <c r="G51" i="99"/>
  <c r="F51" i="99"/>
  <c r="E51" i="99"/>
  <c r="D51" i="99"/>
  <c r="B51" i="99"/>
  <c r="N50" i="99"/>
  <c r="K50" i="99"/>
  <c r="J50" i="99"/>
  <c r="I50" i="99"/>
  <c r="H50" i="99"/>
  <c r="G50" i="99"/>
  <c r="F50" i="99"/>
  <c r="E50" i="99"/>
  <c r="D50" i="99"/>
  <c r="B50" i="99"/>
  <c r="N49" i="99"/>
  <c r="K49" i="99"/>
  <c r="J49" i="99"/>
  <c r="I49" i="99"/>
  <c r="H49" i="99"/>
  <c r="G49" i="99"/>
  <c r="F49" i="99"/>
  <c r="E49" i="99"/>
  <c r="D49" i="99"/>
  <c r="B49" i="99"/>
  <c r="N48" i="99"/>
  <c r="K48" i="99"/>
  <c r="J48" i="99"/>
  <c r="I48" i="99"/>
  <c r="H48" i="99"/>
  <c r="G48" i="99"/>
  <c r="F48" i="99"/>
  <c r="E48" i="99"/>
  <c r="D48" i="99"/>
  <c r="B48" i="99"/>
  <c r="N47" i="99"/>
  <c r="K47" i="99"/>
  <c r="J47" i="99"/>
  <c r="I47" i="99"/>
  <c r="H47" i="99"/>
  <c r="G47" i="99"/>
  <c r="F47" i="99"/>
  <c r="E47" i="99"/>
  <c r="D47" i="99"/>
  <c r="B47" i="99"/>
  <c r="N45" i="99"/>
  <c r="J45" i="99"/>
  <c r="I45" i="99"/>
  <c r="H45" i="99"/>
  <c r="G45" i="99"/>
  <c r="F45" i="99"/>
  <c r="E45" i="99"/>
  <c r="D45" i="99"/>
  <c r="B45" i="99"/>
  <c r="N44" i="99"/>
  <c r="J44" i="99"/>
  <c r="I44" i="99"/>
  <c r="H44" i="99"/>
  <c r="G44" i="99"/>
  <c r="F44" i="99"/>
  <c r="E44" i="99"/>
  <c r="D44" i="99"/>
  <c r="B44" i="99"/>
  <c r="N43" i="99"/>
  <c r="J43" i="99"/>
  <c r="I43" i="99"/>
  <c r="H43" i="99"/>
  <c r="G43" i="99"/>
  <c r="F43" i="99"/>
  <c r="E43" i="99"/>
  <c r="D43" i="99"/>
  <c r="B43" i="99"/>
  <c r="N42" i="99"/>
  <c r="J42" i="99"/>
  <c r="I42" i="99"/>
  <c r="H42" i="99"/>
  <c r="G42" i="99"/>
  <c r="F42" i="99"/>
  <c r="E42" i="99"/>
  <c r="D42" i="99"/>
  <c r="B42" i="99"/>
  <c r="N41" i="99"/>
  <c r="J41" i="99"/>
  <c r="I41" i="99"/>
  <c r="H41" i="99"/>
  <c r="G41" i="99"/>
  <c r="F41" i="99"/>
  <c r="E41" i="99"/>
  <c r="D41" i="99"/>
  <c r="B41" i="99"/>
  <c r="N40" i="99"/>
  <c r="J40" i="99"/>
  <c r="I40" i="99"/>
  <c r="H40" i="99"/>
  <c r="G40" i="99"/>
  <c r="F40" i="99"/>
  <c r="E40" i="99"/>
  <c r="D40" i="99"/>
  <c r="B40" i="99"/>
  <c r="N39" i="99"/>
  <c r="J39" i="99"/>
  <c r="I39" i="99"/>
  <c r="H39" i="99"/>
  <c r="G39" i="99"/>
  <c r="F39" i="99"/>
  <c r="E39" i="99"/>
  <c r="D39" i="99"/>
  <c r="B39" i="99"/>
  <c r="N38" i="99"/>
  <c r="J38" i="99"/>
  <c r="I38" i="99"/>
  <c r="H38" i="99"/>
  <c r="G38" i="99"/>
  <c r="F38" i="99"/>
  <c r="E38" i="99"/>
  <c r="D38" i="99"/>
  <c r="B38" i="99"/>
  <c r="N37" i="99"/>
  <c r="J37" i="99"/>
  <c r="I37" i="99"/>
  <c r="H37" i="99"/>
  <c r="G37" i="99"/>
  <c r="F37" i="99"/>
  <c r="E37" i="99"/>
  <c r="D37" i="99"/>
  <c r="B37" i="99"/>
  <c r="N36" i="99"/>
  <c r="J36" i="99"/>
  <c r="I36" i="99"/>
  <c r="H36" i="99"/>
  <c r="G36" i="99"/>
  <c r="F36" i="99"/>
  <c r="E36" i="99"/>
  <c r="D36" i="99"/>
  <c r="B36" i="99"/>
  <c r="N35" i="99"/>
  <c r="J35" i="99"/>
  <c r="I35" i="99"/>
  <c r="H35" i="99"/>
  <c r="G35" i="99"/>
  <c r="F35" i="99"/>
  <c r="E35" i="99"/>
  <c r="D35" i="99"/>
  <c r="B35" i="99"/>
  <c r="N34" i="99"/>
  <c r="K34" i="99"/>
  <c r="J34" i="99"/>
  <c r="I34" i="99"/>
  <c r="H34" i="99"/>
  <c r="G34" i="99"/>
  <c r="F34" i="99"/>
  <c r="E34" i="99"/>
  <c r="D34" i="99"/>
  <c r="B34" i="99"/>
  <c r="N33" i="99"/>
  <c r="K33" i="99"/>
  <c r="J33" i="99"/>
  <c r="I33" i="99"/>
  <c r="H33" i="99"/>
  <c r="G33" i="99"/>
  <c r="F33" i="99"/>
  <c r="E33" i="99"/>
  <c r="D33" i="99"/>
  <c r="B33" i="99"/>
  <c r="N31" i="99"/>
  <c r="K31" i="99"/>
  <c r="J31" i="99"/>
  <c r="I31" i="99"/>
  <c r="H31" i="99"/>
  <c r="G31" i="99"/>
  <c r="F31" i="99"/>
  <c r="E31" i="99"/>
  <c r="D31" i="99"/>
  <c r="B31" i="99"/>
  <c r="N30" i="99"/>
  <c r="K30" i="99"/>
  <c r="J30" i="99"/>
  <c r="I30" i="99"/>
  <c r="H30" i="99"/>
  <c r="G30" i="99"/>
  <c r="F30" i="99"/>
  <c r="E30" i="99"/>
  <c r="D30" i="99"/>
  <c r="B30" i="99"/>
  <c r="N29" i="99"/>
  <c r="K29" i="99"/>
  <c r="J29" i="99"/>
  <c r="I29" i="99"/>
  <c r="H29" i="99"/>
  <c r="G29" i="99"/>
  <c r="F29" i="99"/>
  <c r="E29" i="99"/>
  <c r="D29" i="99"/>
  <c r="B29" i="99"/>
  <c r="N28" i="99"/>
  <c r="K28" i="99"/>
  <c r="J28" i="99"/>
  <c r="I28" i="99"/>
  <c r="H28" i="99"/>
  <c r="G28" i="99"/>
  <c r="F28" i="99"/>
  <c r="E28" i="99"/>
  <c r="D28" i="99"/>
  <c r="B28" i="99"/>
  <c r="N27" i="99"/>
  <c r="K27" i="99"/>
  <c r="J27" i="99"/>
  <c r="I27" i="99"/>
  <c r="H27" i="99"/>
  <c r="G27" i="99"/>
  <c r="F27" i="99"/>
  <c r="E27" i="99"/>
  <c r="D27" i="99"/>
  <c r="B27" i="99"/>
  <c r="N26" i="99"/>
  <c r="K26" i="99"/>
  <c r="J26" i="99"/>
  <c r="I26" i="99"/>
  <c r="H26" i="99"/>
  <c r="G26" i="99"/>
  <c r="F26" i="99"/>
  <c r="E26" i="99"/>
  <c r="D26" i="99"/>
  <c r="B26" i="99"/>
  <c r="N25" i="99"/>
  <c r="K25" i="99"/>
  <c r="J25" i="99"/>
  <c r="I25" i="99"/>
  <c r="H25" i="99"/>
  <c r="G25" i="99"/>
  <c r="F25" i="99"/>
  <c r="E25" i="99"/>
  <c r="D25" i="99"/>
  <c r="B25" i="99"/>
  <c r="N24" i="99"/>
  <c r="K24" i="99"/>
  <c r="J24" i="99"/>
  <c r="I24" i="99"/>
  <c r="H24" i="99"/>
  <c r="G24" i="99"/>
  <c r="F24" i="99"/>
  <c r="E24" i="99"/>
  <c r="D24" i="99"/>
  <c r="B24" i="99"/>
  <c r="N23" i="99"/>
  <c r="K23" i="99"/>
  <c r="J23" i="99"/>
  <c r="I23" i="99"/>
  <c r="H23" i="99"/>
  <c r="G23" i="99"/>
  <c r="F23" i="99"/>
  <c r="E23" i="99"/>
  <c r="D23" i="99"/>
  <c r="B23" i="99"/>
  <c r="N22" i="99"/>
  <c r="K22" i="99"/>
  <c r="J22" i="99"/>
  <c r="I22" i="99"/>
  <c r="H22" i="99"/>
  <c r="G22" i="99"/>
  <c r="F22" i="99"/>
  <c r="E22" i="99"/>
  <c r="D22" i="99"/>
  <c r="B22" i="99"/>
  <c r="N21" i="99"/>
  <c r="K21" i="99"/>
  <c r="J21" i="99"/>
  <c r="I21" i="99"/>
  <c r="H21" i="99"/>
  <c r="G21" i="99"/>
  <c r="F21" i="99"/>
  <c r="E21" i="99"/>
  <c r="D21" i="99"/>
  <c r="B21" i="99"/>
  <c r="N20" i="99"/>
  <c r="K20" i="99"/>
  <c r="I20" i="99"/>
  <c r="H20" i="99"/>
  <c r="G20" i="99"/>
  <c r="F20" i="99"/>
  <c r="E20" i="99"/>
  <c r="D20" i="99"/>
  <c r="B20" i="99"/>
  <c r="N19" i="99"/>
  <c r="K19" i="99"/>
  <c r="J19" i="99"/>
  <c r="I19" i="99"/>
  <c r="H19" i="99"/>
  <c r="G19" i="99"/>
  <c r="F19" i="99"/>
  <c r="E19" i="99"/>
  <c r="D19" i="99"/>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M29" i="122" l="1"/>
  <c r="N29" i="122"/>
  <c r="N57" i="122"/>
  <c r="M57" i="122"/>
  <c r="AD60" i="61"/>
  <c r="AA60" i="61"/>
  <c r="CB13" i="101"/>
  <c r="CA13" i="101"/>
  <c r="BR13" i="101"/>
  <c r="BP13" i="101"/>
  <c r="BK13" i="101"/>
  <c r="BL13" i="101"/>
  <c r="BM13" i="101"/>
  <c r="BN13" i="101"/>
  <c r="BJ13" i="101"/>
  <c r="BB13" i="101"/>
  <c r="BC13" i="101"/>
  <c r="BD13" i="101"/>
  <c r="BE13" i="101"/>
  <c r="BF13" i="101"/>
  <c r="BG13" i="101"/>
  <c r="BH13" i="101"/>
  <c r="BA13" i="101"/>
  <c r="M9" i="97" l="1"/>
  <c r="N9" i="97"/>
  <c r="M10" i="97"/>
  <c r="N10" i="97"/>
  <c r="M11" i="97"/>
  <c r="N11" i="97"/>
  <c r="M12" i="97"/>
  <c r="N12" i="97"/>
  <c r="M13" i="97"/>
  <c r="N13" i="97"/>
  <c r="M14" i="97"/>
  <c r="N14" i="97"/>
  <c r="M15" i="97"/>
  <c r="N15" i="97"/>
  <c r="M16" i="97"/>
  <c r="N16" i="97"/>
  <c r="M17" i="97"/>
  <c r="N17" i="97"/>
  <c r="M18" i="97"/>
  <c r="N18" i="97"/>
  <c r="M19" i="97"/>
  <c r="N19" i="97"/>
  <c r="M20" i="97"/>
  <c r="N20" i="97"/>
  <c r="M21" i="97"/>
  <c r="N21" i="97"/>
  <c r="M22" i="97"/>
  <c r="N22" i="97"/>
  <c r="M23" i="97"/>
  <c r="N23" i="97"/>
  <c r="M24" i="97"/>
  <c r="N24" i="97"/>
  <c r="AC14" i="101"/>
  <c r="AC15" i="101"/>
  <c r="AC16" i="101"/>
  <c r="AC17" i="101"/>
  <c r="AC18" i="101"/>
  <c r="AC19" i="101"/>
  <c r="AC20" i="101"/>
  <c r="AC21" i="101"/>
  <c r="AC22" i="101"/>
  <c r="AC23" i="101"/>
  <c r="AC24" i="101"/>
  <c r="AC25" i="101"/>
  <c r="AC26" i="101"/>
  <c r="AC27" i="101"/>
  <c r="AC28" i="101"/>
  <c r="AC29" i="101"/>
  <c r="AC30" i="101"/>
  <c r="AC31" i="101"/>
  <c r="D5" i="51" l="1"/>
  <c r="B3" i="50" l="1"/>
  <c r="F4" i="119"/>
  <c r="E4" i="118"/>
  <c r="E4" i="117"/>
  <c r="F4" i="120"/>
  <c r="B3" i="51"/>
  <c r="B1" i="21"/>
  <c r="B1" i="94"/>
  <c r="B1" i="2"/>
  <c r="B1" i="61"/>
  <c r="B1" i="99"/>
  <c r="B1" i="67"/>
  <c r="B1" i="43"/>
  <c r="B1" i="97"/>
  <c r="B1" i="44"/>
  <c r="B1" i="49"/>
  <c r="B1" i="69"/>
  <c r="B1" i="101"/>
  <c r="B1" i="116"/>
  <c r="B1" i="117"/>
  <c r="A1" i="119"/>
  <c r="A1" i="120"/>
  <c r="E4" i="116"/>
  <c r="E10" i="97" l="1"/>
  <c r="F10" i="97"/>
  <c r="G10" i="97"/>
  <c r="H10" i="97"/>
  <c r="I10" i="97"/>
  <c r="J10" i="97"/>
  <c r="K10" i="97"/>
  <c r="L10" i="97"/>
  <c r="Q10" i="97"/>
  <c r="R10" i="97"/>
  <c r="S10" i="97"/>
  <c r="T10" i="97"/>
  <c r="U10" i="97"/>
  <c r="W10" i="97"/>
  <c r="E11" i="97"/>
  <c r="F11" i="97"/>
  <c r="G11" i="97"/>
  <c r="H11" i="97"/>
  <c r="I11" i="97"/>
  <c r="J11" i="97"/>
  <c r="K11" i="97"/>
  <c r="L11" i="97"/>
  <c r="Q11" i="97"/>
  <c r="R11" i="97"/>
  <c r="S11" i="97"/>
  <c r="T11" i="97"/>
  <c r="U11" i="97"/>
  <c r="W11" i="97"/>
  <c r="E12" i="97"/>
  <c r="F12" i="97"/>
  <c r="G12" i="97"/>
  <c r="H12" i="97"/>
  <c r="I12" i="97"/>
  <c r="J12" i="97"/>
  <c r="K12" i="97"/>
  <c r="L12" i="97"/>
  <c r="Q12" i="97"/>
  <c r="R12" i="97"/>
  <c r="S12" i="97"/>
  <c r="T12" i="97"/>
  <c r="U12" i="97"/>
  <c r="W12" i="97"/>
  <c r="E13" i="97"/>
  <c r="F13" i="97"/>
  <c r="G13" i="97"/>
  <c r="H13" i="97"/>
  <c r="I13" i="97"/>
  <c r="J13" i="97"/>
  <c r="K13" i="97"/>
  <c r="L13" i="97"/>
  <c r="Q13" i="97"/>
  <c r="R13" i="97"/>
  <c r="S13" i="97"/>
  <c r="T13" i="97"/>
  <c r="U13" i="97"/>
  <c r="W13" i="97"/>
  <c r="E14" i="97"/>
  <c r="F14" i="97"/>
  <c r="G14" i="97"/>
  <c r="H14" i="97"/>
  <c r="I14" i="97"/>
  <c r="J14" i="97"/>
  <c r="K14" i="97"/>
  <c r="L14" i="97"/>
  <c r="Q14" i="97"/>
  <c r="R14" i="97"/>
  <c r="S14" i="97"/>
  <c r="T14" i="97"/>
  <c r="U14" i="97"/>
  <c r="W14" i="97"/>
  <c r="E15" i="97"/>
  <c r="F15" i="97"/>
  <c r="G15" i="97"/>
  <c r="H15" i="97"/>
  <c r="I15" i="97"/>
  <c r="J15" i="97"/>
  <c r="K15" i="97"/>
  <c r="L15" i="97"/>
  <c r="Q15" i="97"/>
  <c r="R15" i="97"/>
  <c r="S15" i="97"/>
  <c r="T15" i="97"/>
  <c r="U15" i="97"/>
  <c r="W15" i="97"/>
  <c r="E16" i="97"/>
  <c r="F16" i="97"/>
  <c r="G16" i="97"/>
  <c r="H16" i="97"/>
  <c r="I16" i="97"/>
  <c r="J16" i="97"/>
  <c r="K16" i="97"/>
  <c r="L16" i="97"/>
  <c r="Q16" i="97"/>
  <c r="R16" i="97"/>
  <c r="S16" i="97"/>
  <c r="T16" i="97"/>
  <c r="U16" i="97"/>
  <c r="W16" i="97"/>
  <c r="E17" i="97"/>
  <c r="F17" i="97"/>
  <c r="G17" i="97"/>
  <c r="H17" i="97"/>
  <c r="I17" i="97"/>
  <c r="J17" i="97"/>
  <c r="K17" i="97"/>
  <c r="L17" i="97"/>
  <c r="Q17" i="97"/>
  <c r="R17" i="97"/>
  <c r="S17" i="97"/>
  <c r="T17" i="97"/>
  <c r="U17" i="97"/>
  <c r="W17" i="97"/>
  <c r="E18" i="97"/>
  <c r="F18" i="97"/>
  <c r="G18" i="97"/>
  <c r="H18" i="97"/>
  <c r="I18" i="97"/>
  <c r="J18" i="97"/>
  <c r="K18" i="97"/>
  <c r="L18" i="97"/>
  <c r="Q18" i="97"/>
  <c r="R18" i="97"/>
  <c r="S18" i="97"/>
  <c r="T18" i="97"/>
  <c r="U18" i="97"/>
  <c r="W18" i="97"/>
  <c r="E19" i="97"/>
  <c r="F19" i="97"/>
  <c r="G19" i="97"/>
  <c r="H19" i="97"/>
  <c r="I19" i="97"/>
  <c r="J19" i="97"/>
  <c r="K19" i="97"/>
  <c r="L19" i="97"/>
  <c r="Q19" i="97"/>
  <c r="R19" i="97"/>
  <c r="S19" i="97"/>
  <c r="T19" i="97"/>
  <c r="U19" i="97"/>
  <c r="W19" i="97"/>
  <c r="E20" i="97"/>
  <c r="F20" i="97"/>
  <c r="G20" i="97"/>
  <c r="H20" i="97"/>
  <c r="I20" i="97"/>
  <c r="J20" i="97"/>
  <c r="K20" i="97"/>
  <c r="L20" i="97"/>
  <c r="Q20" i="97"/>
  <c r="R20" i="97"/>
  <c r="S20" i="97"/>
  <c r="T20" i="97"/>
  <c r="U20" i="97"/>
  <c r="W20" i="97"/>
  <c r="E21" i="97"/>
  <c r="F21" i="97"/>
  <c r="G21" i="97"/>
  <c r="H21" i="97"/>
  <c r="I21" i="97"/>
  <c r="J21" i="97"/>
  <c r="K21" i="97"/>
  <c r="L21" i="97"/>
  <c r="Q21" i="97"/>
  <c r="R21" i="97"/>
  <c r="S21" i="97"/>
  <c r="T21" i="97"/>
  <c r="U21" i="97"/>
  <c r="W21" i="97"/>
  <c r="E22" i="97"/>
  <c r="F22" i="97"/>
  <c r="G22" i="97"/>
  <c r="H22" i="97"/>
  <c r="I22" i="97"/>
  <c r="J22" i="97"/>
  <c r="K22" i="97"/>
  <c r="L22" i="97"/>
  <c r="Q22" i="97"/>
  <c r="R22" i="97"/>
  <c r="S22" i="97"/>
  <c r="T22" i="97"/>
  <c r="U22" i="97"/>
  <c r="W22" i="97"/>
  <c r="E23" i="97"/>
  <c r="F23" i="97"/>
  <c r="G23" i="97"/>
  <c r="H23" i="97"/>
  <c r="I23" i="97"/>
  <c r="J23" i="97"/>
  <c r="K23" i="97"/>
  <c r="L23" i="97"/>
  <c r="Q23" i="97"/>
  <c r="R23" i="97"/>
  <c r="S23" i="97"/>
  <c r="T23" i="97"/>
  <c r="U23" i="97"/>
  <c r="W23" i="97"/>
  <c r="E24" i="97"/>
  <c r="F24" i="97"/>
  <c r="G24" i="97"/>
  <c r="H24" i="97"/>
  <c r="I24" i="97"/>
  <c r="J24" i="97"/>
  <c r="K24" i="97"/>
  <c r="L24" i="97"/>
  <c r="Q24" i="97"/>
  <c r="R24" i="97"/>
  <c r="S24" i="97"/>
  <c r="T24" i="97"/>
  <c r="U24" i="97"/>
  <c r="W24" i="97"/>
  <c r="R9" i="97"/>
  <c r="Q9" i="97"/>
  <c r="F9" i="97"/>
  <c r="G9" i="97"/>
  <c r="H9" i="97"/>
  <c r="I9" i="97"/>
  <c r="J9" i="97"/>
  <c r="K9" i="97"/>
  <c r="L9" i="97"/>
  <c r="E9" i="97"/>
  <c r="E60" i="99"/>
  <c r="D60" i="99"/>
  <c r="C60" i="99"/>
  <c r="Q59" i="99"/>
  <c r="P59" i="99"/>
  <c r="O59" i="99"/>
  <c r="Q58" i="99"/>
  <c r="P58" i="99"/>
  <c r="O58" i="99"/>
  <c r="Q57" i="99"/>
  <c r="P57" i="99"/>
  <c r="O57" i="99"/>
  <c r="Q56" i="99"/>
  <c r="P56" i="99"/>
  <c r="O56" i="99"/>
  <c r="Q55" i="99"/>
  <c r="P55" i="99"/>
  <c r="O55" i="99"/>
  <c r="Q54" i="99"/>
  <c r="P54" i="99"/>
  <c r="O54" i="99"/>
  <c r="Q53" i="99"/>
  <c r="P53" i="99"/>
  <c r="O53" i="99"/>
  <c r="Q52" i="99"/>
  <c r="P52" i="99"/>
  <c r="O52" i="99"/>
  <c r="Q51" i="99"/>
  <c r="P51" i="99"/>
  <c r="O51" i="99"/>
  <c r="Q50" i="99"/>
  <c r="P50" i="99"/>
  <c r="O50" i="99"/>
  <c r="Q49" i="99"/>
  <c r="P49" i="99"/>
  <c r="O49" i="99"/>
  <c r="Q48" i="99"/>
  <c r="P48" i="99"/>
  <c r="O48" i="99"/>
  <c r="P47" i="99"/>
  <c r="O47" i="99"/>
  <c r="E46" i="99"/>
  <c r="D46" i="99"/>
  <c r="C46" i="99"/>
  <c r="Q45" i="99"/>
  <c r="Q44" i="99"/>
  <c r="Q43" i="99"/>
  <c r="Q42" i="99"/>
  <c r="Q41" i="99"/>
  <c r="Q40" i="99"/>
  <c r="Q39" i="99"/>
  <c r="Q38" i="99"/>
  <c r="Q37" i="99"/>
  <c r="Q36" i="99"/>
  <c r="Q35" i="99"/>
  <c r="Q34" i="99"/>
  <c r="U16" i="101"/>
  <c r="V16" i="101"/>
  <c r="W16" i="101"/>
  <c r="X16" i="101"/>
  <c r="Y16" i="101"/>
  <c r="Z16" i="101"/>
  <c r="AA16" i="101"/>
  <c r="AB16" i="101"/>
  <c r="AD16" i="101"/>
  <c r="U17" i="101"/>
  <c r="V17" i="101"/>
  <c r="W17" i="101"/>
  <c r="X17" i="101"/>
  <c r="Y17" i="101"/>
  <c r="Z17" i="101"/>
  <c r="AA17" i="101"/>
  <c r="AB17" i="101"/>
  <c r="AD17" i="101"/>
  <c r="U18" i="101"/>
  <c r="V18" i="101"/>
  <c r="W18" i="101"/>
  <c r="X18" i="101"/>
  <c r="Y18" i="101"/>
  <c r="Z18" i="101"/>
  <c r="AA18" i="101"/>
  <c r="AB18" i="101"/>
  <c r="AD18" i="101"/>
  <c r="U19" i="101"/>
  <c r="V19" i="101"/>
  <c r="W19" i="101"/>
  <c r="X19" i="101"/>
  <c r="Y19" i="101"/>
  <c r="Z19" i="101"/>
  <c r="AA19" i="101"/>
  <c r="AB19" i="101"/>
  <c r="AD19" i="101"/>
  <c r="U20" i="101"/>
  <c r="V20" i="101"/>
  <c r="W20" i="101"/>
  <c r="X20" i="101"/>
  <c r="Y20" i="101"/>
  <c r="Z20" i="101"/>
  <c r="AA20" i="101"/>
  <c r="AB20" i="101"/>
  <c r="AD20" i="101"/>
  <c r="U21" i="101"/>
  <c r="V21" i="101"/>
  <c r="W21" i="101"/>
  <c r="X21" i="101"/>
  <c r="Y21" i="101"/>
  <c r="Z21" i="101"/>
  <c r="AA21" i="101"/>
  <c r="AB21" i="101"/>
  <c r="AD21" i="101"/>
  <c r="U22" i="101"/>
  <c r="V22" i="101"/>
  <c r="W22" i="101"/>
  <c r="X22" i="101"/>
  <c r="Y22" i="101"/>
  <c r="Z22" i="101"/>
  <c r="AA22" i="101"/>
  <c r="AB22" i="101"/>
  <c r="AD22" i="101"/>
  <c r="U23" i="101"/>
  <c r="V23" i="101"/>
  <c r="W23" i="101"/>
  <c r="X23" i="101"/>
  <c r="Y23" i="101"/>
  <c r="Z23" i="101"/>
  <c r="AA23" i="101"/>
  <c r="AB23" i="101"/>
  <c r="AD23" i="101"/>
  <c r="U24" i="101"/>
  <c r="V24" i="101"/>
  <c r="W24" i="101"/>
  <c r="X24" i="101"/>
  <c r="Y24" i="101"/>
  <c r="Z24" i="101"/>
  <c r="AA24" i="101"/>
  <c r="AB24" i="101"/>
  <c r="AD24" i="101"/>
  <c r="U25" i="101"/>
  <c r="V25" i="101"/>
  <c r="W25" i="101"/>
  <c r="X25" i="101"/>
  <c r="Y25" i="101"/>
  <c r="Z25" i="101"/>
  <c r="AA25" i="101"/>
  <c r="AB25" i="101"/>
  <c r="AD25" i="101"/>
  <c r="U26" i="101"/>
  <c r="V26" i="101"/>
  <c r="W26" i="101"/>
  <c r="X26" i="101"/>
  <c r="Y26" i="101"/>
  <c r="Z26" i="101"/>
  <c r="AA26" i="101"/>
  <c r="AB26" i="101"/>
  <c r="AD26" i="101"/>
  <c r="U27" i="101"/>
  <c r="V27" i="101"/>
  <c r="W27" i="101"/>
  <c r="X27" i="101"/>
  <c r="Y27" i="101"/>
  <c r="Z27" i="101"/>
  <c r="AA27" i="101"/>
  <c r="AB27" i="101"/>
  <c r="AD27" i="101"/>
  <c r="U28" i="101"/>
  <c r="V28" i="101"/>
  <c r="W28" i="101"/>
  <c r="X28" i="101"/>
  <c r="Y28" i="101"/>
  <c r="Z28" i="101"/>
  <c r="AA28" i="101"/>
  <c r="AB28" i="101"/>
  <c r="AD28" i="101"/>
  <c r="U29" i="101"/>
  <c r="V29" i="101"/>
  <c r="W29" i="101"/>
  <c r="X29" i="101"/>
  <c r="Y29" i="101"/>
  <c r="Z29" i="101"/>
  <c r="AA29" i="101"/>
  <c r="AB29" i="101"/>
  <c r="AD29" i="101"/>
  <c r="U30" i="101"/>
  <c r="V30" i="101"/>
  <c r="W30" i="101"/>
  <c r="X30" i="101"/>
  <c r="Y30" i="101"/>
  <c r="Z30" i="101"/>
  <c r="AA30" i="101"/>
  <c r="AB30" i="101"/>
  <c r="AD30" i="101"/>
  <c r="U31" i="101"/>
  <c r="V31" i="101"/>
  <c r="W31" i="101"/>
  <c r="X31" i="101"/>
  <c r="Y31" i="101"/>
  <c r="Z31" i="101"/>
  <c r="AA31" i="101"/>
  <c r="AB31" i="101"/>
  <c r="AD31" i="101"/>
  <c r="V15" i="101"/>
  <c r="W15" i="101"/>
  <c r="X15" i="101"/>
  <c r="Y15" i="101"/>
  <c r="Z15" i="101"/>
  <c r="AA15" i="101"/>
  <c r="AB15" i="101"/>
  <c r="AD15" i="101"/>
  <c r="V14" i="101"/>
  <c r="W14" i="101"/>
  <c r="X14" i="101"/>
  <c r="Y14" i="101"/>
  <c r="Z14" i="101"/>
  <c r="AA14" i="101"/>
  <c r="AB14" i="101"/>
  <c r="AD14" i="101"/>
  <c r="C32" i="99"/>
  <c r="D32" i="99"/>
  <c r="E32" i="99"/>
  <c r="Q21" i="99"/>
  <c r="Q22" i="99"/>
  <c r="Q23" i="99"/>
  <c r="Q24" i="99"/>
  <c r="Q25" i="99"/>
  <c r="Q26" i="99"/>
  <c r="Q27" i="99"/>
  <c r="Q28" i="99"/>
  <c r="Q29" i="99"/>
  <c r="Q30" i="99"/>
  <c r="Q31" i="99"/>
  <c r="Q20" i="99"/>
  <c r="B1" i="57" l="1"/>
  <c r="A11" i="110"/>
  <c r="A15" i="110" s="1"/>
  <c r="A19" i="110" s="1"/>
  <c r="A50" i="110" s="1"/>
  <c r="A59" i="110" s="1"/>
  <c r="A72" i="110" s="1"/>
  <c r="A77" i="110" s="1"/>
  <c r="A83" i="110" s="1"/>
  <c r="A100" i="110" l="1"/>
  <c r="A104" i="110" s="1"/>
  <c r="A111" i="110" s="1"/>
  <c r="A115" i="110" s="1"/>
  <c r="D4" i="99"/>
  <c r="AS32" i="69"/>
  <c r="S25" i="43"/>
  <c r="V25" i="43" s="1"/>
  <c r="G13" i="57"/>
  <c r="P32" i="61"/>
  <c r="G10" i="57"/>
  <c r="O32" i="61"/>
  <c r="A119" i="110" l="1"/>
  <c r="A129" i="110" s="1"/>
  <c r="A134" i="110" s="1"/>
  <c r="A139" i="110" s="1"/>
  <c r="A143" i="110" s="1"/>
  <c r="A150" i="110" s="1"/>
  <c r="A157" i="110" s="1"/>
  <c r="A174" i="110" s="1"/>
  <c r="A180" i="110" s="1"/>
  <c r="A193" i="110" s="1"/>
  <c r="A198" i="110" s="1"/>
  <c r="A207" i="110" s="1"/>
  <c r="A224" i="110" s="1"/>
  <c r="A228" i="110" s="1"/>
  <c r="A238" i="110" s="1"/>
  <c r="A247" i="110" s="1"/>
  <c r="A253" i="110" s="1"/>
  <c r="AB32" i="61"/>
  <c r="AB32" i="99" s="1"/>
  <c r="AA32" i="61"/>
  <c r="AC32" i="61"/>
  <c r="Z32" i="61"/>
  <c r="Y32" i="61"/>
  <c r="O32" i="99"/>
  <c r="X32" i="61"/>
  <c r="AE32" i="61"/>
  <c r="R32" i="61"/>
  <c r="P32" i="99"/>
  <c r="E13" i="57"/>
  <c r="E10" i="57"/>
  <c r="AS32" i="101"/>
  <c r="G17" i="57"/>
  <c r="S25" i="97"/>
  <c r="G16" i="57"/>
  <c r="F13" i="57"/>
  <c r="F10" i="57"/>
  <c r="AD32" i="61" l="1"/>
  <c r="D4" i="61"/>
  <c r="G11" i="57" l="1"/>
  <c r="F14" i="57"/>
  <c r="G14" i="57"/>
  <c r="AC19" i="99"/>
  <c r="AC20" i="99"/>
  <c r="AC21" i="99"/>
  <c r="AC22" i="99"/>
  <c r="AC23" i="99"/>
  <c r="AC24" i="99"/>
  <c r="AC25" i="99"/>
  <c r="AC26" i="99"/>
  <c r="AC27" i="99"/>
  <c r="AC28" i="99"/>
  <c r="AC29" i="99"/>
  <c r="AC30" i="99"/>
  <c r="AC31" i="99"/>
  <c r="AC33" i="99"/>
  <c r="AC34" i="99"/>
  <c r="AC35" i="99"/>
  <c r="AC36" i="99"/>
  <c r="AC37" i="99"/>
  <c r="AC38" i="99"/>
  <c r="AC39" i="99"/>
  <c r="AC40" i="99"/>
  <c r="AC41" i="99"/>
  <c r="AC42" i="99"/>
  <c r="AC43" i="99"/>
  <c r="AC44" i="99"/>
  <c r="AC45" i="99"/>
  <c r="AC47" i="99"/>
  <c r="AC48" i="99"/>
  <c r="AC49" i="99"/>
  <c r="AC50" i="99"/>
  <c r="AC51" i="99"/>
  <c r="AC52" i="99"/>
  <c r="AC53" i="99"/>
  <c r="AC54" i="99"/>
  <c r="AC55" i="99"/>
  <c r="AC56" i="99"/>
  <c r="AC57" i="99"/>
  <c r="AC58" i="99"/>
  <c r="AC59" i="99"/>
  <c r="X19" i="99"/>
  <c r="Y19" i="99"/>
  <c r="Z19" i="99"/>
  <c r="AA19" i="99"/>
  <c r="X20" i="99"/>
  <c r="Y20" i="99"/>
  <c r="Z20" i="99"/>
  <c r="AA20" i="99"/>
  <c r="X21" i="99"/>
  <c r="Y21" i="99"/>
  <c r="Z21" i="99"/>
  <c r="AA21" i="99"/>
  <c r="X22" i="99"/>
  <c r="Y22" i="99"/>
  <c r="Z22" i="99"/>
  <c r="AA22" i="99"/>
  <c r="X23" i="99"/>
  <c r="Y23" i="99"/>
  <c r="Z23" i="99"/>
  <c r="AA23" i="99"/>
  <c r="X24" i="99"/>
  <c r="Y24" i="99"/>
  <c r="Z24" i="99"/>
  <c r="AA24" i="99"/>
  <c r="X25" i="99"/>
  <c r="Y25" i="99"/>
  <c r="Z25" i="99"/>
  <c r="AA25" i="99"/>
  <c r="X26" i="99"/>
  <c r="Y26" i="99"/>
  <c r="Z26" i="99"/>
  <c r="AA26" i="99"/>
  <c r="X27" i="99"/>
  <c r="Y27" i="99"/>
  <c r="Z27" i="99"/>
  <c r="AA27" i="99"/>
  <c r="X28" i="99"/>
  <c r="Y28" i="99"/>
  <c r="Z28" i="99"/>
  <c r="AA28" i="99"/>
  <c r="X29" i="99"/>
  <c r="Y29" i="99"/>
  <c r="Z29" i="99"/>
  <c r="AA29" i="99"/>
  <c r="X30" i="99"/>
  <c r="Y30" i="99"/>
  <c r="Z30" i="99"/>
  <c r="AA30" i="99"/>
  <c r="X31" i="99"/>
  <c r="Y31" i="99"/>
  <c r="Z31" i="99"/>
  <c r="AA31" i="99"/>
  <c r="X33" i="99"/>
  <c r="Y33" i="99"/>
  <c r="Z33" i="99"/>
  <c r="AA33" i="99"/>
  <c r="X34" i="99"/>
  <c r="Y34" i="99"/>
  <c r="Z34" i="99"/>
  <c r="AA34" i="99"/>
  <c r="X35" i="99"/>
  <c r="Y35" i="99"/>
  <c r="Z35" i="99"/>
  <c r="AA35" i="99"/>
  <c r="X36" i="99"/>
  <c r="Y36" i="99"/>
  <c r="Z36" i="99"/>
  <c r="AA36" i="99"/>
  <c r="X37" i="99"/>
  <c r="Y37" i="99"/>
  <c r="Z37" i="99"/>
  <c r="AA37" i="99"/>
  <c r="X38" i="99"/>
  <c r="Y38" i="99"/>
  <c r="Z38" i="99"/>
  <c r="AA38" i="99"/>
  <c r="X39" i="99"/>
  <c r="Y39" i="99"/>
  <c r="Z39" i="99"/>
  <c r="AA39" i="99"/>
  <c r="X40" i="99"/>
  <c r="Y40" i="99"/>
  <c r="Z40" i="99"/>
  <c r="AA40" i="99"/>
  <c r="X41" i="99"/>
  <c r="Y41" i="99"/>
  <c r="Z41" i="99"/>
  <c r="AA41" i="99"/>
  <c r="X42" i="99"/>
  <c r="Y42" i="99"/>
  <c r="Z42" i="99"/>
  <c r="AA42" i="99"/>
  <c r="X43" i="99"/>
  <c r="Y43" i="99"/>
  <c r="Z43" i="99"/>
  <c r="AA43" i="99"/>
  <c r="X44" i="99"/>
  <c r="Y44" i="99"/>
  <c r="Z44" i="99"/>
  <c r="AA44" i="99"/>
  <c r="X45" i="99"/>
  <c r="Y45" i="99"/>
  <c r="Z45" i="99"/>
  <c r="AA45" i="99"/>
  <c r="X47" i="99"/>
  <c r="Y47" i="99"/>
  <c r="Z47" i="99"/>
  <c r="AA47" i="99"/>
  <c r="X48" i="99"/>
  <c r="Y48" i="99"/>
  <c r="Z48" i="99"/>
  <c r="AA48" i="99"/>
  <c r="X49" i="99"/>
  <c r="Y49" i="99"/>
  <c r="Z49" i="99"/>
  <c r="AA49" i="99"/>
  <c r="X50" i="99"/>
  <c r="Y50" i="99"/>
  <c r="Z50" i="99"/>
  <c r="AA50" i="99"/>
  <c r="X51" i="99"/>
  <c r="Y51" i="99"/>
  <c r="Z51" i="99"/>
  <c r="AA51" i="99"/>
  <c r="X52" i="99"/>
  <c r="Y52" i="99"/>
  <c r="Z52" i="99"/>
  <c r="AA52" i="99"/>
  <c r="X53" i="99"/>
  <c r="Y53" i="99"/>
  <c r="Z53" i="99"/>
  <c r="AA53" i="99"/>
  <c r="X54" i="99"/>
  <c r="Y54" i="99"/>
  <c r="Z54" i="99"/>
  <c r="AA54" i="99"/>
  <c r="X55" i="99"/>
  <c r="Y55" i="99"/>
  <c r="Z55" i="99"/>
  <c r="AA55" i="99"/>
  <c r="X56" i="99"/>
  <c r="Y56" i="99"/>
  <c r="Z56" i="99"/>
  <c r="AA56" i="99"/>
  <c r="X57" i="99"/>
  <c r="Y57" i="99"/>
  <c r="Z57" i="99"/>
  <c r="AA57" i="99"/>
  <c r="X58" i="99"/>
  <c r="Y58" i="99"/>
  <c r="Z58" i="99"/>
  <c r="AA58" i="99"/>
  <c r="X59" i="99"/>
  <c r="Y59" i="99"/>
  <c r="Z59" i="99"/>
  <c r="AA59" i="99"/>
  <c r="R20" i="99"/>
  <c r="R21" i="99"/>
  <c r="R22" i="99"/>
  <c r="R23" i="99"/>
  <c r="R24" i="99"/>
  <c r="R25" i="99"/>
  <c r="R26" i="99"/>
  <c r="R27" i="99"/>
  <c r="R28" i="99"/>
  <c r="R29" i="99"/>
  <c r="R30" i="99"/>
  <c r="R31" i="99"/>
  <c r="R33" i="99"/>
  <c r="R34" i="99"/>
  <c r="R35" i="99"/>
  <c r="R36" i="99"/>
  <c r="R37" i="99"/>
  <c r="R38" i="99"/>
  <c r="R39" i="99"/>
  <c r="R40" i="99"/>
  <c r="R41" i="99"/>
  <c r="R42" i="99"/>
  <c r="R43" i="99"/>
  <c r="R44" i="99"/>
  <c r="R45" i="99"/>
  <c r="R47" i="99"/>
  <c r="R48" i="99"/>
  <c r="R49" i="99"/>
  <c r="R50" i="99"/>
  <c r="R51" i="99"/>
  <c r="R52" i="99"/>
  <c r="R53" i="99"/>
  <c r="R54" i="99"/>
  <c r="R55" i="99"/>
  <c r="R56" i="99"/>
  <c r="R57" i="99"/>
  <c r="R58" i="99"/>
  <c r="R59" i="99"/>
  <c r="F11" i="57" l="1"/>
  <c r="AD53" i="99"/>
  <c r="AD43" i="61"/>
  <c r="AD43" i="99" s="1"/>
  <c r="AD35" i="61"/>
  <c r="AD35" i="99" s="1"/>
  <c r="AD55" i="99"/>
  <c r="AD19" i="99"/>
  <c r="R19" i="99"/>
  <c r="AD21" i="99"/>
  <c r="AD27" i="99"/>
  <c r="AD57" i="99"/>
  <c r="AD49" i="99"/>
  <c r="AD31" i="99"/>
  <c r="AD23" i="99"/>
  <c r="AD37" i="61"/>
  <c r="AD37" i="99" s="1"/>
  <c r="AD41" i="61"/>
  <c r="AD41" i="99" s="1"/>
  <c r="AD33" i="61"/>
  <c r="AD33" i="99" s="1"/>
  <c r="AD59" i="99"/>
  <c r="AD51" i="99"/>
  <c r="AD25" i="99"/>
  <c r="AD39" i="61"/>
  <c r="AD39" i="99" s="1"/>
  <c r="AD47" i="99"/>
  <c r="AD29" i="99"/>
  <c r="AD45" i="61"/>
  <c r="AD45" i="99" s="1"/>
  <c r="AD48" i="99"/>
  <c r="AD58" i="99"/>
  <c r="AD42" i="61"/>
  <c r="AD42" i="99" s="1"/>
  <c r="AD26" i="99"/>
  <c r="AD52" i="99"/>
  <c r="AD36" i="61"/>
  <c r="AD36" i="99" s="1"/>
  <c r="AD20" i="99"/>
  <c r="AD30" i="99"/>
  <c r="AD56" i="99"/>
  <c r="AD40" i="61"/>
  <c r="AD40" i="99" s="1"/>
  <c r="AD24" i="99"/>
  <c r="AD50" i="99"/>
  <c r="AD34" i="61"/>
  <c r="AD34" i="99" s="1"/>
  <c r="AD44" i="61"/>
  <c r="AD44" i="99" s="1"/>
  <c r="AD28" i="99"/>
  <c r="AD54" i="99"/>
  <c r="AD38" i="61"/>
  <c r="AD38" i="99" s="1"/>
  <c r="AD22" i="99"/>
  <c r="BV32" i="101"/>
  <c r="BV31" i="101"/>
  <c r="BV30" i="101"/>
  <c r="BV29" i="101"/>
  <c r="BV28" i="101"/>
  <c r="BV27" i="101"/>
  <c r="BV26" i="101"/>
  <c r="BV25" i="101"/>
  <c r="BV24" i="101"/>
  <c r="BV23" i="101"/>
  <c r="BV22" i="101"/>
  <c r="BV21" i="101"/>
  <c r="BV20" i="101"/>
  <c r="BV19" i="101"/>
  <c r="BV18" i="101"/>
  <c r="BV17" i="101"/>
  <c r="BV16" i="101"/>
  <c r="BV15" i="101"/>
  <c r="BV14" i="101"/>
  <c r="BO16" i="101"/>
  <c r="BO17" i="101"/>
  <c r="BO18" i="101"/>
  <c r="BO19" i="101"/>
  <c r="BO20" i="101"/>
  <c r="BO21" i="101"/>
  <c r="BO22" i="101"/>
  <c r="BO23" i="101"/>
  <c r="BO24" i="101"/>
  <c r="BO25" i="101"/>
  <c r="BO26" i="101"/>
  <c r="BO27" i="101"/>
  <c r="BO28" i="101"/>
  <c r="BO29" i="101"/>
  <c r="BO30" i="101"/>
  <c r="BO31" i="101"/>
  <c r="BO32" i="101"/>
  <c r="BO15" i="101"/>
  <c r="BO14" i="101"/>
  <c r="E11" i="57" l="1"/>
  <c r="H9" i="57" s="1"/>
  <c r="E14" i="57" l="1"/>
  <c r="H12" i="57" s="1"/>
  <c r="G21" i="101"/>
  <c r="E4" i="101"/>
  <c r="BW14" i="101" l="1"/>
  <c r="BX14" i="101"/>
  <c r="BY14" i="101"/>
  <c r="BZ14" i="101"/>
  <c r="CA14" i="101"/>
  <c r="CB14" i="101"/>
  <c r="BW15" i="101"/>
  <c r="BX15" i="101"/>
  <c r="BY15" i="101"/>
  <c r="BZ15" i="101"/>
  <c r="CA15" i="101"/>
  <c r="CB15" i="101"/>
  <c r="BW16" i="101"/>
  <c r="BX16" i="101"/>
  <c r="BY16" i="101"/>
  <c r="BZ16" i="101"/>
  <c r="CA16" i="101"/>
  <c r="CB16" i="101"/>
  <c r="BW17" i="101"/>
  <c r="BX17" i="101"/>
  <c r="BY17" i="101"/>
  <c r="BZ17" i="101"/>
  <c r="CA17" i="101"/>
  <c r="CB17" i="101"/>
  <c r="BW18" i="101"/>
  <c r="BX18" i="101"/>
  <c r="BY18" i="101"/>
  <c r="BZ18" i="101"/>
  <c r="CA18" i="101"/>
  <c r="CB18" i="101"/>
  <c r="BW19" i="101"/>
  <c r="BX19" i="101"/>
  <c r="BY19" i="101"/>
  <c r="BZ19" i="101"/>
  <c r="CA19" i="101"/>
  <c r="CB19" i="101"/>
  <c r="BW20" i="101"/>
  <c r="BX20" i="101"/>
  <c r="BY20" i="101"/>
  <c r="BZ20" i="101"/>
  <c r="CA20" i="101"/>
  <c r="CB20" i="101"/>
  <c r="BW21" i="101"/>
  <c r="BX21" i="101"/>
  <c r="BY21" i="101"/>
  <c r="BZ21" i="101"/>
  <c r="CA21" i="101"/>
  <c r="CB21" i="101"/>
  <c r="BW22" i="101"/>
  <c r="BX22" i="101"/>
  <c r="BY22" i="101"/>
  <c r="BZ22" i="101"/>
  <c r="CA22" i="101"/>
  <c r="CB22" i="101"/>
  <c r="BW23" i="101"/>
  <c r="BX23" i="101"/>
  <c r="BY23" i="101"/>
  <c r="BZ23" i="101"/>
  <c r="CA23" i="101"/>
  <c r="CB23" i="101"/>
  <c r="BW24" i="101"/>
  <c r="BX24" i="101"/>
  <c r="BY24" i="101"/>
  <c r="BZ24" i="101"/>
  <c r="CA24" i="101"/>
  <c r="CB24" i="101"/>
  <c r="BW25" i="101"/>
  <c r="BX25" i="101"/>
  <c r="BY25" i="101"/>
  <c r="BZ25" i="101"/>
  <c r="CA25" i="101"/>
  <c r="CB25" i="101"/>
  <c r="BW26" i="101"/>
  <c r="BX26" i="101"/>
  <c r="BY26" i="101"/>
  <c r="BZ26" i="101"/>
  <c r="CA26" i="101"/>
  <c r="CB26" i="101"/>
  <c r="BW27" i="101"/>
  <c r="BX27" i="101"/>
  <c r="BY27" i="101"/>
  <c r="BZ27" i="101"/>
  <c r="CA27" i="101"/>
  <c r="CB27" i="101"/>
  <c r="BW28" i="101"/>
  <c r="BX28" i="101"/>
  <c r="BY28" i="101"/>
  <c r="BZ28" i="101"/>
  <c r="CA28" i="101"/>
  <c r="CB28" i="101"/>
  <c r="BW29" i="101"/>
  <c r="BX29" i="101"/>
  <c r="BY29" i="101"/>
  <c r="BZ29" i="101"/>
  <c r="CA29" i="101"/>
  <c r="CB29" i="101"/>
  <c r="BW30" i="101"/>
  <c r="BX30" i="101"/>
  <c r="BY30" i="101"/>
  <c r="BZ30" i="101"/>
  <c r="CA30" i="101"/>
  <c r="CB30" i="101"/>
  <c r="BW31" i="101"/>
  <c r="BX31" i="101"/>
  <c r="BY31" i="101"/>
  <c r="BZ31" i="101"/>
  <c r="CA31" i="101"/>
  <c r="CB31" i="101"/>
  <c r="BS14" i="101"/>
  <c r="BT14" i="101"/>
  <c r="BS15" i="101"/>
  <c r="BT15" i="101"/>
  <c r="BS16" i="101"/>
  <c r="BT16" i="101"/>
  <c r="BS17" i="101"/>
  <c r="BT17" i="101"/>
  <c r="BS18" i="101"/>
  <c r="BT18" i="101"/>
  <c r="BS19" i="101"/>
  <c r="BT19" i="101"/>
  <c r="BS20" i="101"/>
  <c r="BT20" i="101"/>
  <c r="BS21" i="101"/>
  <c r="BT21" i="101"/>
  <c r="BS22" i="101"/>
  <c r="BT22" i="101"/>
  <c r="BS23" i="101"/>
  <c r="BT23" i="101"/>
  <c r="BS24" i="101"/>
  <c r="BT24" i="101"/>
  <c r="BS25" i="101"/>
  <c r="BT25" i="101"/>
  <c r="BS26" i="101"/>
  <c r="BT26" i="101"/>
  <c r="BS27" i="101"/>
  <c r="BT27" i="101"/>
  <c r="BS28" i="101"/>
  <c r="BT28" i="101"/>
  <c r="BS29" i="101"/>
  <c r="BT29" i="101"/>
  <c r="BS30" i="101"/>
  <c r="BT30" i="101"/>
  <c r="BS31" i="101"/>
  <c r="BT31" i="101"/>
  <c r="BR31" i="101"/>
  <c r="BR30" i="101"/>
  <c r="BR29" i="101"/>
  <c r="BR28" i="101"/>
  <c r="BR27" i="101"/>
  <c r="BR26" i="101"/>
  <c r="BR25" i="101"/>
  <c r="BR24" i="101"/>
  <c r="BR23" i="101"/>
  <c r="BR22" i="101"/>
  <c r="BR21" i="101"/>
  <c r="BR20" i="101"/>
  <c r="BR19" i="101"/>
  <c r="BR18" i="101"/>
  <c r="BR17" i="101"/>
  <c r="BR16" i="101"/>
  <c r="BR15" i="101"/>
  <c r="BR14" i="101"/>
  <c r="BU19" i="101"/>
  <c r="BU31" i="101"/>
  <c r="BU30" i="101"/>
  <c r="BU29" i="101"/>
  <c r="BU28" i="101"/>
  <c r="BU27" i="101"/>
  <c r="BU26" i="101"/>
  <c r="BU25" i="101"/>
  <c r="BU24" i="101"/>
  <c r="BU23" i="101"/>
  <c r="BU22" i="101"/>
  <c r="BU21" i="101"/>
  <c r="BU20" i="101"/>
  <c r="BU18" i="101"/>
  <c r="BU17" i="101"/>
  <c r="BU16" i="101"/>
  <c r="BU15" i="101"/>
  <c r="BU14" i="101"/>
  <c r="BQ31" i="101"/>
  <c r="BQ30" i="101"/>
  <c r="BQ29" i="101"/>
  <c r="BQ28" i="101"/>
  <c r="BQ27" i="101"/>
  <c r="BQ26" i="101"/>
  <c r="BQ25" i="101"/>
  <c r="BQ24" i="101"/>
  <c r="BQ23" i="101"/>
  <c r="BQ22" i="101"/>
  <c r="BQ21" i="101"/>
  <c r="BQ20" i="101"/>
  <c r="BQ19" i="101"/>
  <c r="BQ18" i="101"/>
  <c r="BQ17" i="101"/>
  <c r="BQ16" i="101"/>
  <c r="BQ15" i="101"/>
  <c r="BQ14" i="101"/>
  <c r="BK14" i="101"/>
  <c r="BL14" i="101"/>
  <c r="BM14" i="101"/>
  <c r="BN14" i="101"/>
  <c r="BP14" i="101"/>
  <c r="BK15" i="101"/>
  <c r="BL15" i="101"/>
  <c r="BM15" i="101"/>
  <c r="BN15" i="101"/>
  <c r="BP15" i="101"/>
  <c r="BK16" i="101"/>
  <c r="BL16" i="101"/>
  <c r="BM16" i="101"/>
  <c r="BN16" i="101"/>
  <c r="BP16" i="101"/>
  <c r="BK17" i="101"/>
  <c r="BL17" i="101"/>
  <c r="BM17" i="101"/>
  <c r="BN17" i="101"/>
  <c r="BP17" i="101"/>
  <c r="BK18" i="101"/>
  <c r="BL18" i="101"/>
  <c r="BM18" i="101"/>
  <c r="BN18" i="101"/>
  <c r="BP18" i="101"/>
  <c r="BK19" i="101"/>
  <c r="BL19" i="101"/>
  <c r="BM19" i="101"/>
  <c r="BN19" i="101"/>
  <c r="BP19" i="101"/>
  <c r="BK20" i="101"/>
  <c r="BL20" i="101"/>
  <c r="BM20" i="101"/>
  <c r="BN20" i="101"/>
  <c r="BP20" i="101"/>
  <c r="BK21" i="101"/>
  <c r="BL21" i="101"/>
  <c r="BM21" i="101"/>
  <c r="BN21" i="101"/>
  <c r="BP21" i="101"/>
  <c r="BK22" i="101"/>
  <c r="BL22" i="101"/>
  <c r="BM22" i="101"/>
  <c r="BN22" i="101"/>
  <c r="BP22" i="101"/>
  <c r="BK23" i="101"/>
  <c r="BL23" i="101"/>
  <c r="BM23" i="101"/>
  <c r="BN23" i="101"/>
  <c r="BP23" i="101"/>
  <c r="BK24" i="101"/>
  <c r="BL24" i="101"/>
  <c r="BM24" i="101"/>
  <c r="BN24" i="101"/>
  <c r="BP24" i="101"/>
  <c r="BK25" i="101"/>
  <c r="BL25" i="101"/>
  <c r="BM25" i="101"/>
  <c r="BN25" i="101"/>
  <c r="BP25" i="101"/>
  <c r="BK26" i="101"/>
  <c r="BL26" i="101"/>
  <c r="BM26" i="101"/>
  <c r="BN26" i="101"/>
  <c r="BP26" i="101"/>
  <c r="BK27" i="101"/>
  <c r="BL27" i="101"/>
  <c r="BM27" i="101"/>
  <c r="BN27" i="101"/>
  <c r="BP27" i="101"/>
  <c r="BK28" i="101"/>
  <c r="BL28" i="101"/>
  <c r="BM28" i="101"/>
  <c r="BN28" i="101"/>
  <c r="BP28" i="101"/>
  <c r="BK29" i="101"/>
  <c r="BL29" i="101"/>
  <c r="BM29" i="101"/>
  <c r="BN29" i="101"/>
  <c r="BP29" i="101"/>
  <c r="BK30" i="101"/>
  <c r="BL30" i="101"/>
  <c r="BM30" i="101"/>
  <c r="BN30" i="101"/>
  <c r="BP30" i="101"/>
  <c r="BK31" i="101"/>
  <c r="BL31" i="101"/>
  <c r="BM31" i="101"/>
  <c r="BN31" i="101"/>
  <c r="BP31" i="101"/>
  <c r="BJ31" i="101"/>
  <c r="BJ30" i="101"/>
  <c r="BJ29" i="101"/>
  <c r="BJ28" i="101"/>
  <c r="BJ27" i="101"/>
  <c r="BJ26" i="101"/>
  <c r="BJ25" i="101"/>
  <c r="BJ24" i="101"/>
  <c r="BJ23" i="101"/>
  <c r="BJ22" i="101"/>
  <c r="BJ21" i="101"/>
  <c r="BJ20" i="101"/>
  <c r="BJ19" i="101"/>
  <c r="BJ18" i="101"/>
  <c r="BJ17" i="101"/>
  <c r="BJ16" i="101"/>
  <c r="BJ15" i="101"/>
  <c r="BJ14" i="101"/>
  <c r="BI31" i="101"/>
  <c r="BI30" i="101"/>
  <c r="BI29" i="101"/>
  <c r="BI28" i="101"/>
  <c r="BI27" i="101"/>
  <c r="BI26" i="101"/>
  <c r="BI25" i="101"/>
  <c r="BI24" i="101"/>
  <c r="BI23" i="101"/>
  <c r="BI22" i="101"/>
  <c r="BI21" i="101"/>
  <c r="BI20" i="101"/>
  <c r="BI19" i="101"/>
  <c r="BI18" i="101"/>
  <c r="BI17" i="101"/>
  <c r="BI16" i="101"/>
  <c r="BI15" i="101"/>
  <c r="BI14" i="101"/>
  <c r="BB14" i="101"/>
  <c r="BC14" i="101"/>
  <c r="BD14" i="101"/>
  <c r="BE14" i="101"/>
  <c r="BF14" i="101"/>
  <c r="BG14" i="101"/>
  <c r="BH14" i="101"/>
  <c r="BB15" i="101"/>
  <c r="BC15" i="101"/>
  <c r="BD15" i="101"/>
  <c r="BE15" i="101"/>
  <c r="BF15" i="101"/>
  <c r="BG15" i="101"/>
  <c r="BH15" i="101"/>
  <c r="BB16" i="101"/>
  <c r="BC16" i="101"/>
  <c r="BD16" i="101"/>
  <c r="BE16" i="101"/>
  <c r="BF16" i="101"/>
  <c r="BG16" i="101"/>
  <c r="BH16" i="101"/>
  <c r="BB17" i="101"/>
  <c r="BC17" i="101"/>
  <c r="BD17" i="101"/>
  <c r="BE17" i="101"/>
  <c r="BF17" i="101"/>
  <c r="BG17" i="101"/>
  <c r="BH17" i="101"/>
  <c r="BB18" i="101"/>
  <c r="BC18" i="101"/>
  <c r="BD18" i="101"/>
  <c r="BE18" i="101"/>
  <c r="BF18" i="101"/>
  <c r="BG18" i="101"/>
  <c r="BH18" i="101"/>
  <c r="BB19" i="101"/>
  <c r="BC19" i="101"/>
  <c r="BD19" i="101"/>
  <c r="BE19" i="101"/>
  <c r="BF19" i="101"/>
  <c r="BG19" i="101"/>
  <c r="BH19" i="101"/>
  <c r="BB20" i="101"/>
  <c r="BC20" i="101"/>
  <c r="BD20" i="101"/>
  <c r="BE20" i="101"/>
  <c r="BF20" i="101"/>
  <c r="BG20" i="101"/>
  <c r="BH20" i="101"/>
  <c r="BB21" i="101"/>
  <c r="BC21" i="101"/>
  <c r="BD21" i="101"/>
  <c r="BE21" i="101"/>
  <c r="BF21" i="101"/>
  <c r="BG21" i="101"/>
  <c r="BH21" i="101"/>
  <c r="BB22" i="101"/>
  <c r="BC22" i="101"/>
  <c r="BD22" i="101"/>
  <c r="BE22" i="101"/>
  <c r="BF22" i="101"/>
  <c r="BG22" i="101"/>
  <c r="BH22" i="101"/>
  <c r="BB23" i="101"/>
  <c r="BC23" i="101"/>
  <c r="BD23" i="101"/>
  <c r="BE23" i="101"/>
  <c r="BF23" i="101"/>
  <c r="BG23" i="101"/>
  <c r="BH23" i="101"/>
  <c r="BB24" i="101"/>
  <c r="BC24" i="101"/>
  <c r="BD24" i="101"/>
  <c r="BE24" i="101"/>
  <c r="BF24" i="101"/>
  <c r="BG24" i="101"/>
  <c r="BH24" i="101"/>
  <c r="BB25" i="101"/>
  <c r="BC25" i="101"/>
  <c r="BD25" i="101"/>
  <c r="BE25" i="101"/>
  <c r="BF25" i="101"/>
  <c r="BG25" i="101"/>
  <c r="BH25" i="101"/>
  <c r="BB26" i="101"/>
  <c r="BC26" i="101"/>
  <c r="BD26" i="101"/>
  <c r="BE26" i="101"/>
  <c r="BF26" i="101"/>
  <c r="BG26" i="101"/>
  <c r="BH26" i="101"/>
  <c r="BB27" i="101"/>
  <c r="BC27" i="101"/>
  <c r="BD27" i="101"/>
  <c r="BE27" i="101"/>
  <c r="BF27" i="101"/>
  <c r="BG27" i="101"/>
  <c r="BH27" i="101"/>
  <c r="BB28" i="101"/>
  <c r="BC28" i="101"/>
  <c r="BD28" i="101"/>
  <c r="BE28" i="101"/>
  <c r="BF28" i="101"/>
  <c r="BG28" i="101"/>
  <c r="BH28" i="101"/>
  <c r="BB29" i="101"/>
  <c r="BC29" i="101"/>
  <c r="BD29" i="101"/>
  <c r="BE29" i="101"/>
  <c r="BF29" i="101"/>
  <c r="BG29" i="101"/>
  <c r="BH29" i="101"/>
  <c r="BB30" i="101"/>
  <c r="BC30" i="101"/>
  <c r="BD30" i="101"/>
  <c r="BE30" i="101"/>
  <c r="BF30" i="101"/>
  <c r="BG30" i="101"/>
  <c r="BH30" i="101"/>
  <c r="BB31" i="101"/>
  <c r="BC31" i="101"/>
  <c r="BD31" i="101"/>
  <c r="BE31" i="101"/>
  <c r="BF31" i="101"/>
  <c r="BG31" i="101"/>
  <c r="BH31" i="101"/>
  <c r="BA31" i="101"/>
  <c r="BA30" i="101"/>
  <c r="BA29" i="101"/>
  <c r="BA28" i="101"/>
  <c r="BA27" i="101"/>
  <c r="BA26" i="101"/>
  <c r="BA25" i="101"/>
  <c r="BA24" i="101"/>
  <c r="BA23" i="101"/>
  <c r="BA22" i="101"/>
  <c r="BA21" i="101"/>
  <c r="BA20" i="101"/>
  <c r="BA19" i="101"/>
  <c r="BA18" i="101"/>
  <c r="BA17" i="101"/>
  <c r="BA16" i="101"/>
  <c r="BA15" i="101"/>
  <c r="BA14" i="101"/>
  <c r="AZ31" i="101"/>
  <c r="AZ30" i="101"/>
  <c r="AZ29" i="101"/>
  <c r="AZ28" i="101"/>
  <c r="AZ27" i="101"/>
  <c r="AZ26" i="101"/>
  <c r="AZ25" i="101"/>
  <c r="AZ24" i="101"/>
  <c r="AZ23" i="101"/>
  <c r="AZ22" i="101"/>
  <c r="AZ21" i="101"/>
  <c r="AZ20" i="101"/>
  <c r="AZ19" i="101"/>
  <c r="AZ18" i="101"/>
  <c r="AZ17" i="101"/>
  <c r="AZ16" i="101"/>
  <c r="AZ15" i="101"/>
  <c r="AZ14" i="101"/>
  <c r="AY31" i="101"/>
  <c r="AY30" i="101"/>
  <c r="AY29" i="101"/>
  <c r="AY28" i="101"/>
  <c r="AY27" i="101"/>
  <c r="AY26" i="101"/>
  <c r="AY25" i="101"/>
  <c r="AY24" i="101"/>
  <c r="AY23" i="101"/>
  <c r="AY22" i="101"/>
  <c r="AY21" i="101"/>
  <c r="AY20" i="101"/>
  <c r="AY19" i="101"/>
  <c r="AY18" i="101"/>
  <c r="AY17" i="101"/>
  <c r="AY16" i="101"/>
  <c r="AY15" i="101"/>
  <c r="AY14"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Q20" i="101"/>
  <c r="AQ16" i="101"/>
  <c r="AR16" i="101"/>
  <c r="AS16" i="101"/>
  <c r="AQ17" i="101"/>
  <c r="AR17" i="101"/>
  <c r="AS17" i="101"/>
  <c r="AQ18" i="101"/>
  <c r="AR18" i="101"/>
  <c r="AS18" i="101"/>
  <c r="AQ19" i="101"/>
  <c r="AR19" i="101"/>
  <c r="AS19" i="101"/>
  <c r="AR20" i="101"/>
  <c r="AS20" i="101"/>
  <c r="AQ21" i="101"/>
  <c r="AR21" i="101"/>
  <c r="AS21" i="101"/>
  <c r="AQ22" i="101"/>
  <c r="AR22" i="101"/>
  <c r="AS22" i="101"/>
  <c r="AQ23" i="101"/>
  <c r="AR23" i="101"/>
  <c r="AS23" i="101"/>
  <c r="AQ24" i="101"/>
  <c r="AR24" i="101"/>
  <c r="AS24" i="101"/>
  <c r="AQ25" i="101"/>
  <c r="AR25" i="101"/>
  <c r="AS25" i="101"/>
  <c r="AQ26" i="101"/>
  <c r="AR26" i="101"/>
  <c r="AS26" i="101"/>
  <c r="AQ27" i="101"/>
  <c r="AR27" i="101"/>
  <c r="AS27" i="101"/>
  <c r="AQ28" i="101"/>
  <c r="AR28" i="101"/>
  <c r="AS28" i="101"/>
  <c r="AQ29" i="101"/>
  <c r="AR29" i="101"/>
  <c r="AS29" i="101"/>
  <c r="AQ30" i="101"/>
  <c r="AR30" i="101"/>
  <c r="AS30" i="101"/>
  <c r="AQ31" i="101"/>
  <c r="AR31" i="101"/>
  <c r="AS31" i="101"/>
  <c r="AS15" i="101"/>
  <c r="AR15" i="101"/>
  <c r="AQ15" i="101"/>
  <c r="AR14" i="101"/>
  <c r="AS14" i="101"/>
  <c r="AQ14" i="101"/>
  <c r="D15" i="101"/>
  <c r="E15" i="101"/>
  <c r="F15" i="101"/>
  <c r="G15" i="101"/>
  <c r="H15" i="101"/>
  <c r="I15" i="101"/>
  <c r="J15" i="101"/>
  <c r="K15" i="101"/>
  <c r="L15" i="101"/>
  <c r="M15" i="101"/>
  <c r="N15" i="101"/>
  <c r="O15" i="101"/>
  <c r="P15" i="101"/>
  <c r="Q15" i="101"/>
  <c r="R15" i="101"/>
  <c r="S15" i="101"/>
  <c r="T15" i="101"/>
  <c r="U15" i="101"/>
  <c r="AG15" i="101"/>
  <c r="AH15" i="101"/>
  <c r="AI15" i="101"/>
  <c r="AJ15" i="101"/>
  <c r="AK15" i="101"/>
  <c r="AL15" i="101"/>
  <c r="AM15" i="101"/>
  <c r="AN15" i="101"/>
  <c r="AO15" i="101"/>
  <c r="AP15" i="101"/>
  <c r="D16" i="101"/>
  <c r="E16" i="101"/>
  <c r="F16" i="101"/>
  <c r="G16" i="101"/>
  <c r="H16" i="101"/>
  <c r="I16" i="101"/>
  <c r="J16" i="101"/>
  <c r="K16" i="101"/>
  <c r="L16" i="101"/>
  <c r="M16" i="101"/>
  <c r="N16" i="101"/>
  <c r="O16" i="101"/>
  <c r="P16" i="101"/>
  <c r="Q16" i="101"/>
  <c r="R16" i="101"/>
  <c r="S16" i="101"/>
  <c r="T16" i="101"/>
  <c r="AG16" i="101"/>
  <c r="AH16" i="101"/>
  <c r="AI16" i="101"/>
  <c r="AJ16" i="101"/>
  <c r="AK16" i="101"/>
  <c r="AL16" i="101"/>
  <c r="AM16" i="101"/>
  <c r="AN16" i="101"/>
  <c r="AO16" i="101"/>
  <c r="AP16" i="101"/>
  <c r="D17" i="101"/>
  <c r="E17" i="101"/>
  <c r="F17" i="101"/>
  <c r="G17" i="101"/>
  <c r="H17" i="101"/>
  <c r="I17" i="101"/>
  <c r="J17" i="101"/>
  <c r="K17" i="101"/>
  <c r="L17" i="101"/>
  <c r="M17" i="101"/>
  <c r="N17" i="101"/>
  <c r="O17" i="101"/>
  <c r="P17" i="101"/>
  <c r="Q17" i="101"/>
  <c r="R17" i="101"/>
  <c r="S17" i="101"/>
  <c r="T17" i="101"/>
  <c r="AG17" i="101"/>
  <c r="AH17" i="101"/>
  <c r="AI17" i="101"/>
  <c r="AJ17" i="101"/>
  <c r="AK17" i="101"/>
  <c r="AL17" i="101"/>
  <c r="AM17" i="101"/>
  <c r="AN17" i="101"/>
  <c r="AO17" i="101"/>
  <c r="AP17" i="101"/>
  <c r="D18" i="101"/>
  <c r="E18" i="101"/>
  <c r="F18" i="101"/>
  <c r="G18" i="101"/>
  <c r="H18" i="101"/>
  <c r="I18" i="101"/>
  <c r="J18" i="101"/>
  <c r="K18" i="101"/>
  <c r="L18" i="101"/>
  <c r="M18" i="101"/>
  <c r="N18" i="101"/>
  <c r="O18" i="101"/>
  <c r="P18" i="101"/>
  <c r="Q18" i="101"/>
  <c r="R18" i="101"/>
  <c r="S18" i="101"/>
  <c r="T18" i="101"/>
  <c r="AG18" i="101"/>
  <c r="AH18" i="101"/>
  <c r="AI18" i="101"/>
  <c r="AJ18" i="101"/>
  <c r="AK18" i="101"/>
  <c r="AL18" i="101"/>
  <c r="AM18" i="101"/>
  <c r="AN18" i="101"/>
  <c r="AO18" i="101"/>
  <c r="AP18" i="101"/>
  <c r="D19" i="101"/>
  <c r="E19" i="101"/>
  <c r="F19" i="101"/>
  <c r="G19" i="101"/>
  <c r="H19" i="101"/>
  <c r="I19" i="101"/>
  <c r="J19" i="101"/>
  <c r="K19" i="101"/>
  <c r="L19" i="101"/>
  <c r="M19" i="101"/>
  <c r="N19" i="101"/>
  <c r="O19" i="101"/>
  <c r="P19" i="101"/>
  <c r="Q19" i="101"/>
  <c r="R19" i="101"/>
  <c r="S19" i="101"/>
  <c r="T19" i="101"/>
  <c r="AG19" i="101"/>
  <c r="AH19" i="101"/>
  <c r="AI19" i="101"/>
  <c r="AJ19" i="101"/>
  <c r="AK19" i="101"/>
  <c r="AL19" i="101"/>
  <c r="AM19" i="101"/>
  <c r="AN19" i="101"/>
  <c r="AO19" i="101"/>
  <c r="AP19" i="101"/>
  <c r="D20" i="101"/>
  <c r="E20" i="101"/>
  <c r="F20" i="101"/>
  <c r="G20" i="101"/>
  <c r="H20" i="101"/>
  <c r="I20" i="101"/>
  <c r="J20" i="101"/>
  <c r="K20" i="101"/>
  <c r="L20" i="101"/>
  <c r="M20" i="101"/>
  <c r="N20" i="101"/>
  <c r="O20" i="101"/>
  <c r="P20" i="101"/>
  <c r="Q20" i="101"/>
  <c r="R20" i="101"/>
  <c r="S20" i="101"/>
  <c r="T20" i="101"/>
  <c r="AG20" i="101"/>
  <c r="AH20" i="101"/>
  <c r="AI20" i="101"/>
  <c r="AJ20" i="101"/>
  <c r="AK20" i="101"/>
  <c r="AL20" i="101"/>
  <c r="AM20" i="101"/>
  <c r="AN20" i="101"/>
  <c r="AO20" i="101"/>
  <c r="AP20" i="101"/>
  <c r="D21" i="101"/>
  <c r="E21" i="101"/>
  <c r="F21" i="101"/>
  <c r="H21" i="101"/>
  <c r="I21" i="101"/>
  <c r="J21" i="101"/>
  <c r="K21" i="101"/>
  <c r="L21" i="101"/>
  <c r="M21" i="101"/>
  <c r="N21" i="101"/>
  <c r="O21" i="101"/>
  <c r="P21" i="101"/>
  <c r="Q21" i="101"/>
  <c r="R21" i="101"/>
  <c r="S21" i="101"/>
  <c r="T21" i="101"/>
  <c r="AG21" i="101"/>
  <c r="AH21" i="101"/>
  <c r="AI21" i="101"/>
  <c r="AJ21" i="101"/>
  <c r="AK21" i="101"/>
  <c r="AL21" i="101"/>
  <c r="AM21" i="101"/>
  <c r="AN21" i="101"/>
  <c r="AO21" i="101"/>
  <c r="AP21" i="101"/>
  <c r="D22" i="101"/>
  <c r="E22" i="101"/>
  <c r="F22" i="101"/>
  <c r="G22" i="101"/>
  <c r="H22" i="101"/>
  <c r="I22" i="101"/>
  <c r="J22" i="101"/>
  <c r="K22" i="101"/>
  <c r="L22" i="101"/>
  <c r="M22" i="101"/>
  <c r="N22" i="101"/>
  <c r="O22" i="101"/>
  <c r="P22" i="101"/>
  <c r="Q22" i="101"/>
  <c r="R22" i="101"/>
  <c r="S22" i="101"/>
  <c r="T22" i="101"/>
  <c r="AG22" i="101"/>
  <c r="AH22" i="101"/>
  <c r="AI22" i="101"/>
  <c r="AJ22" i="101"/>
  <c r="AK22" i="101"/>
  <c r="AL22" i="101"/>
  <c r="AM22" i="101"/>
  <c r="AN22" i="101"/>
  <c r="AO22" i="101"/>
  <c r="AP22" i="101"/>
  <c r="D23" i="101"/>
  <c r="E23" i="101"/>
  <c r="F23" i="101"/>
  <c r="G23" i="101"/>
  <c r="H23" i="101"/>
  <c r="I23" i="101"/>
  <c r="J23" i="101"/>
  <c r="K23" i="101"/>
  <c r="L23" i="101"/>
  <c r="M23" i="101"/>
  <c r="N23" i="101"/>
  <c r="O23" i="101"/>
  <c r="P23" i="101"/>
  <c r="Q23" i="101"/>
  <c r="R23" i="101"/>
  <c r="S23" i="101"/>
  <c r="T23" i="101"/>
  <c r="AG23" i="101"/>
  <c r="AH23" i="101"/>
  <c r="AI23" i="101"/>
  <c r="AJ23" i="101"/>
  <c r="AK23" i="101"/>
  <c r="AL23" i="101"/>
  <c r="AM23" i="101"/>
  <c r="AN23" i="101"/>
  <c r="AO23" i="101"/>
  <c r="AP23" i="101"/>
  <c r="D24" i="101"/>
  <c r="E24" i="101"/>
  <c r="F24" i="101"/>
  <c r="G24" i="101"/>
  <c r="H24" i="101"/>
  <c r="I24" i="101"/>
  <c r="J24" i="101"/>
  <c r="K24" i="101"/>
  <c r="L24" i="101"/>
  <c r="M24" i="101"/>
  <c r="N24" i="101"/>
  <c r="O24" i="101"/>
  <c r="P24" i="101"/>
  <c r="Q24" i="101"/>
  <c r="R24" i="101"/>
  <c r="S24" i="101"/>
  <c r="T24" i="101"/>
  <c r="AG24" i="101"/>
  <c r="AH24" i="101"/>
  <c r="AI24" i="101"/>
  <c r="AJ24" i="101"/>
  <c r="AK24" i="101"/>
  <c r="AL24" i="101"/>
  <c r="AM24" i="101"/>
  <c r="AN24" i="101"/>
  <c r="AO24" i="101"/>
  <c r="AP24" i="101"/>
  <c r="D25" i="101"/>
  <c r="E25" i="101"/>
  <c r="F25" i="101"/>
  <c r="G25" i="101"/>
  <c r="H25" i="101"/>
  <c r="I25" i="101"/>
  <c r="J25" i="101"/>
  <c r="K25" i="101"/>
  <c r="L25" i="101"/>
  <c r="M25" i="101"/>
  <c r="N25" i="101"/>
  <c r="O25" i="101"/>
  <c r="P25" i="101"/>
  <c r="Q25" i="101"/>
  <c r="R25" i="101"/>
  <c r="S25" i="101"/>
  <c r="T25" i="101"/>
  <c r="AG25" i="101"/>
  <c r="AH25" i="101"/>
  <c r="AI25" i="101"/>
  <c r="AJ25" i="101"/>
  <c r="AK25" i="101"/>
  <c r="AL25" i="101"/>
  <c r="AM25" i="101"/>
  <c r="AN25" i="101"/>
  <c r="AO25" i="101"/>
  <c r="AP25" i="101"/>
  <c r="D26" i="101"/>
  <c r="E26" i="101"/>
  <c r="F26" i="101"/>
  <c r="G26" i="101"/>
  <c r="H26" i="101"/>
  <c r="I26" i="101"/>
  <c r="J26" i="101"/>
  <c r="K26" i="101"/>
  <c r="L26" i="101"/>
  <c r="M26" i="101"/>
  <c r="N26" i="101"/>
  <c r="O26" i="101"/>
  <c r="P26" i="101"/>
  <c r="Q26" i="101"/>
  <c r="R26" i="101"/>
  <c r="S26" i="101"/>
  <c r="T26" i="101"/>
  <c r="AG26" i="101"/>
  <c r="AH26" i="101"/>
  <c r="AI26" i="101"/>
  <c r="AJ26" i="101"/>
  <c r="AK26" i="101"/>
  <c r="AL26" i="101"/>
  <c r="AM26" i="101"/>
  <c r="AN26" i="101"/>
  <c r="AO26" i="101"/>
  <c r="AP26" i="101"/>
  <c r="D27" i="101"/>
  <c r="E27" i="101"/>
  <c r="F27" i="101"/>
  <c r="G27" i="101"/>
  <c r="H27" i="101"/>
  <c r="I27" i="101"/>
  <c r="J27" i="101"/>
  <c r="K27" i="101"/>
  <c r="L27" i="101"/>
  <c r="M27" i="101"/>
  <c r="N27" i="101"/>
  <c r="O27" i="101"/>
  <c r="P27" i="101"/>
  <c r="Q27" i="101"/>
  <c r="R27" i="101"/>
  <c r="S27" i="101"/>
  <c r="T27" i="101"/>
  <c r="AG27" i="101"/>
  <c r="AH27" i="101"/>
  <c r="AI27" i="101"/>
  <c r="AJ27" i="101"/>
  <c r="AK27" i="101"/>
  <c r="AL27" i="101"/>
  <c r="AM27" i="101"/>
  <c r="AN27" i="101"/>
  <c r="AO27" i="101"/>
  <c r="AP27" i="101"/>
  <c r="D28" i="101"/>
  <c r="E28" i="101"/>
  <c r="F28" i="101"/>
  <c r="G28" i="101"/>
  <c r="H28" i="101"/>
  <c r="I28" i="101"/>
  <c r="J28" i="101"/>
  <c r="K28" i="101"/>
  <c r="L28" i="101"/>
  <c r="M28" i="101"/>
  <c r="N28" i="101"/>
  <c r="O28" i="101"/>
  <c r="P28" i="101"/>
  <c r="Q28" i="101"/>
  <c r="R28" i="101"/>
  <c r="S28" i="101"/>
  <c r="T28" i="101"/>
  <c r="AG28" i="101"/>
  <c r="AH28" i="101"/>
  <c r="AI28" i="101"/>
  <c r="AJ28" i="101"/>
  <c r="AK28" i="101"/>
  <c r="AL28" i="101"/>
  <c r="AM28" i="101"/>
  <c r="AN28" i="101"/>
  <c r="AO28" i="101"/>
  <c r="AP28" i="101"/>
  <c r="D29" i="101"/>
  <c r="E29" i="101"/>
  <c r="F29" i="101"/>
  <c r="G29" i="101"/>
  <c r="H29" i="101"/>
  <c r="I29" i="101"/>
  <c r="J29" i="101"/>
  <c r="K29" i="101"/>
  <c r="L29" i="101"/>
  <c r="M29" i="101"/>
  <c r="N29" i="101"/>
  <c r="O29" i="101"/>
  <c r="P29" i="101"/>
  <c r="Q29" i="101"/>
  <c r="R29" i="101"/>
  <c r="S29" i="101"/>
  <c r="T29" i="101"/>
  <c r="AG29" i="101"/>
  <c r="AH29" i="101"/>
  <c r="AI29" i="101"/>
  <c r="AJ29" i="101"/>
  <c r="AK29" i="101"/>
  <c r="AL29" i="101"/>
  <c r="AM29" i="101"/>
  <c r="AN29" i="101"/>
  <c r="AO29" i="101"/>
  <c r="AP29" i="101"/>
  <c r="D30" i="101"/>
  <c r="E30" i="101"/>
  <c r="F30" i="101"/>
  <c r="G30" i="101"/>
  <c r="H30" i="101"/>
  <c r="I30" i="101"/>
  <c r="J30" i="101"/>
  <c r="K30" i="101"/>
  <c r="L30" i="101"/>
  <c r="M30" i="101"/>
  <c r="N30" i="101"/>
  <c r="O30" i="101"/>
  <c r="P30" i="101"/>
  <c r="Q30" i="101"/>
  <c r="R30" i="101"/>
  <c r="S30" i="101"/>
  <c r="T30" i="101"/>
  <c r="AG30" i="101"/>
  <c r="AH30" i="101"/>
  <c r="AI30" i="101"/>
  <c r="AJ30" i="101"/>
  <c r="AK30" i="101"/>
  <c r="AL30" i="101"/>
  <c r="AM30" i="101"/>
  <c r="AN30" i="101"/>
  <c r="AO30" i="101"/>
  <c r="AP30" i="101"/>
  <c r="D31" i="101"/>
  <c r="E31" i="101"/>
  <c r="F31" i="101"/>
  <c r="G31" i="101"/>
  <c r="H31" i="101"/>
  <c r="I31" i="101"/>
  <c r="J31" i="101"/>
  <c r="K31" i="101"/>
  <c r="L31" i="101"/>
  <c r="M31" i="101"/>
  <c r="N31" i="101"/>
  <c r="O31" i="101"/>
  <c r="P31" i="101"/>
  <c r="Q31" i="101"/>
  <c r="R31" i="101"/>
  <c r="S31" i="101"/>
  <c r="T31" i="101"/>
  <c r="AG31" i="101"/>
  <c r="AH31" i="101"/>
  <c r="AI31" i="101"/>
  <c r="AJ31" i="101"/>
  <c r="AK31" i="101"/>
  <c r="AL31" i="101"/>
  <c r="AM31" i="101"/>
  <c r="AN31" i="101"/>
  <c r="AO31" i="101"/>
  <c r="AP31" i="101"/>
  <c r="E14" i="101"/>
  <c r="F14" i="101"/>
  <c r="G14" i="101"/>
  <c r="H14" i="101"/>
  <c r="I14" i="101"/>
  <c r="J14" i="101"/>
  <c r="K14" i="101"/>
  <c r="L14" i="101"/>
  <c r="M14" i="101"/>
  <c r="N14" i="101"/>
  <c r="O14" i="101"/>
  <c r="P14" i="101"/>
  <c r="Q14" i="101"/>
  <c r="R14" i="101"/>
  <c r="S14" i="101"/>
  <c r="T14" i="101"/>
  <c r="U14" i="101"/>
  <c r="AG14" i="101"/>
  <c r="AH14" i="101"/>
  <c r="AI14" i="101"/>
  <c r="AJ14" i="101"/>
  <c r="AK14" i="101"/>
  <c r="AL14" i="101"/>
  <c r="AM14" i="101"/>
  <c r="AN14" i="101"/>
  <c r="AO14" i="101"/>
  <c r="AP14" i="101"/>
  <c r="D14" i="101"/>
  <c r="D11" i="97"/>
  <c r="V10" i="97" l="1"/>
  <c r="V11" i="97"/>
  <c r="V12" i="97"/>
  <c r="V13" i="97"/>
  <c r="V14" i="97"/>
  <c r="V15" i="97"/>
  <c r="V16" i="97"/>
  <c r="V17" i="97"/>
  <c r="V18" i="97"/>
  <c r="V19" i="97"/>
  <c r="V20" i="97"/>
  <c r="V21" i="97"/>
  <c r="V22" i="97"/>
  <c r="V23" i="97"/>
  <c r="V24" i="97"/>
  <c r="W9" i="97"/>
  <c r="U9" i="97"/>
  <c r="S9" i="97"/>
  <c r="T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D9" i="97"/>
  <c r="C9" i="97"/>
  <c r="AE59" i="99"/>
  <c r="AE58" i="99"/>
  <c r="AE57" i="99"/>
  <c r="AE56" i="99"/>
  <c r="AE55" i="99"/>
  <c r="AE54" i="99"/>
  <c r="AE53" i="99"/>
  <c r="AE52" i="99"/>
  <c r="AE51" i="99"/>
  <c r="AE50" i="99"/>
  <c r="AE49" i="99"/>
  <c r="AE48" i="99"/>
  <c r="AE47" i="99"/>
  <c r="AE45" i="99"/>
  <c r="AE44" i="99"/>
  <c r="AE43" i="99"/>
  <c r="AE42" i="99"/>
  <c r="AE41" i="99"/>
  <c r="AE40" i="99"/>
  <c r="AE39" i="99"/>
  <c r="AE38" i="99"/>
  <c r="AE37" i="99"/>
  <c r="AE36" i="99"/>
  <c r="AE35" i="99"/>
  <c r="AE34" i="99"/>
  <c r="AE33" i="99"/>
  <c r="AE31" i="99"/>
  <c r="AE30" i="99"/>
  <c r="AE29" i="99"/>
  <c r="AE28" i="99"/>
  <c r="AE27" i="99"/>
  <c r="AE26" i="99"/>
  <c r="AE25" i="99"/>
  <c r="AE24" i="99"/>
  <c r="AE23" i="99"/>
  <c r="AE22" i="99"/>
  <c r="AE21" i="99"/>
  <c r="AE20" i="99"/>
  <c r="AE32" i="99" l="1"/>
  <c r="AE46" i="99"/>
  <c r="AA60" i="99"/>
  <c r="R32" i="99"/>
  <c r="Y46" i="99"/>
  <c r="R46" i="99"/>
  <c r="Z46" i="99"/>
  <c r="AA46" i="99"/>
  <c r="AC46" i="99"/>
  <c r="X46" i="99"/>
  <c r="R60" i="99"/>
  <c r="AC60" i="99"/>
  <c r="X60" i="99"/>
  <c r="Y60" i="99"/>
  <c r="Z60" i="99"/>
  <c r="AE60" i="99"/>
  <c r="AA32" i="99" l="1"/>
  <c r="Z32" i="99"/>
  <c r="Y32" i="99"/>
  <c r="X32" i="99"/>
  <c r="AC32" i="99"/>
  <c r="AD46" i="61"/>
  <c r="AD46" i="99" s="1"/>
  <c r="AD60" i="99"/>
  <c r="AD32" i="99" l="1"/>
  <c r="E4" i="97"/>
  <c r="V9" i="97" l="1"/>
  <c r="CB32" i="101" l="1"/>
  <c r="CA32" i="101"/>
  <c r="BZ32" i="101"/>
  <c r="BY32" i="101"/>
  <c r="BX32" i="101"/>
  <c r="BW32" i="101"/>
  <c r="BT32" i="101"/>
  <c r="BS32" i="101"/>
  <c r="BR32" i="101"/>
  <c r="BP32" i="101"/>
  <c r="BN32" i="101"/>
  <c r="BM32" i="101"/>
  <c r="BL32" i="101"/>
  <c r="BK32" i="101"/>
  <c r="BJ32" i="101"/>
  <c r="BH32" i="101"/>
  <c r="BG32" i="101"/>
  <c r="BF32" i="101"/>
  <c r="BE32" i="101"/>
  <c r="BD32" i="101"/>
  <c r="BC32" i="101"/>
  <c r="BB32" i="101"/>
  <c r="BA32" i="101"/>
  <c r="AV32" i="101"/>
  <c r="AQ32" i="101"/>
  <c r="E4" i="69"/>
  <c r="D4" i="49"/>
  <c r="G4" i="44"/>
  <c r="W25" i="97"/>
  <c r="U25" i="97"/>
  <c r="E4" i="43"/>
  <c r="F4" i="67"/>
  <c r="D4" i="2"/>
  <c r="E4" i="94"/>
  <c r="I4" i="21"/>
  <c r="H15" i="57" l="1"/>
  <c r="V25" i="97"/>
  <c r="AR32" i="101"/>
</calcChain>
</file>

<file path=xl/sharedStrings.xml><?xml version="1.0" encoding="utf-8"?>
<sst xmlns="http://schemas.openxmlformats.org/spreadsheetml/2006/main" count="2017" uniqueCount="945">
  <si>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</si>
  <si>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</si>
  <si>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</si>
  <si>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</si>
  <si>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</si>
  <si>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</si>
  <si>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</si>
  <si>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</si>
  <si>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</si>
  <si>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</si>
  <si>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t>
    <rPh sb="0" eb="2">
      <t>キギョウ</t>
    </rPh>
    <rPh sb="2" eb="3">
      <t>メイ</t>
    </rPh>
    <phoneticPr fontId="16"/>
  </si>
  <si>
    <t>【提出に当たっての注意事項】</t>
    <rPh sb="1" eb="3">
      <t>テイシュツ</t>
    </rPh>
    <rPh sb="4" eb="5">
      <t>ア</t>
    </rPh>
    <rPh sb="9" eb="11">
      <t>チュウイ</t>
    </rPh>
    <rPh sb="11" eb="13">
      <t>ジコウ</t>
    </rPh>
    <phoneticPr fontId="3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</si>
  <si>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</si>
  <si>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</si>
  <si>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</si>
  <si>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</si>
  <si>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</si>
  <si>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</si>
  <si>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（様式の提出がない場合は、「提出なし」を選択してください。）</t>
    <rPh sb="20" eb="22">
      <t>センタク</t>
    </rPh>
    <phoneticPr fontId="16"/>
  </si>
  <si>
    <t>様式A-4-2</t>
    <rPh sb="0" eb="2">
      <t>ヨウシキ</t>
    </rPh>
    <phoneticPr fontId="16"/>
  </si>
  <si>
    <t>様式A-5-1</t>
    <rPh sb="0" eb="2">
      <t>ヨウシキ</t>
    </rPh>
    <phoneticPr fontId="34"/>
  </si>
  <si>
    <t>様式A-6</t>
    <rPh sb="0" eb="2">
      <t>ヨウシキ</t>
    </rPh>
    <phoneticPr fontId="34"/>
  </si>
  <si>
    <t>様式B-1</t>
    <rPh sb="0" eb="2">
      <t>ヨウシキ</t>
    </rPh>
    <phoneticPr fontId="34"/>
  </si>
  <si>
    <t>様式C-1</t>
    <rPh sb="0" eb="2">
      <t>ヨウシキ</t>
    </rPh>
    <phoneticPr fontId="16"/>
  </si>
  <si>
    <t>様式C-5</t>
    <rPh sb="0" eb="2">
      <t>ヨウシキ</t>
    </rPh>
    <phoneticPr fontId="16"/>
  </si>
  <si>
    <t>様式D-1-2</t>
    <rPh sb="0" eb="2">
      <t>ヨウシキ</t>
    </rPh>
    <phoneticPr fontId="16"/>
  </si>
  <si>
    <t>様式D-1-3</t>
    <rPh sb="0" eb="2">
      <t>ヨウシキ</t>
    </rPh>
    <phoneticPr fontId="16"/>
  </si>
  <si>
    <t>様式D-1-7</t>
    <rPh sb="0" eb="2">
      <t>ヨウシキ</t>
    </rPh>
    <phoneticPr fontId="16"/>
  </si>
  <si>
    <t>様式D-2・D-3</t>
    <rPh sb="0" eb="2">
      <t>ヨウシキ</t>
    </rPh>
    <phoneticPr fontId="16"/>
  </si>
  <si>
    <t>様式E-3-1・E-3-2</t>
    <rPh sb="0" eb="2">
      <t>ヨウシキ</t>
    </rPh>
    <phoneticPr fontId="16"/>
  </si>
  <si>
    <t>回答整合性チェックシート</t>
    <rPh sb="0" eb="2">
      <t>カイトウ</t>
    </rPh>
    <rPh sb="2" eb="5">
      <t>セイゴウセイ</t>
    </rPh>
    <phoneticPr fontId="16"/>
  </si>
  <si>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</si>
  <si>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</si>
  <si>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</si>
  <si>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</si>
  <si>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</si>
  <si>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</si>
  <si>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（資料の添付がない場合は、「添付なし」を選択してください。）</t>
    <rPh sb="20" eb="22">
      <t>センタク</t>
    </rPh>
    <phoneticPr fontId="16"/>
  </si>
  <si>
    <t>A-1</t>
    <phoneticPr fontId="16"/>
  </si>
  <si>
    <t>A-2</t>
    <phoneticPr fontId="16"/>
  </si>
  <si>
    <t>A-4-1</t>
    <phoneticPr fontId="16"/>
  </si>
  <si>
    <t>A-5-1-⑨</t>
    <phoneticPr fontId="16"/>
  </si>
  <si>
    <t>A-5-2</t>
    <phoneticPr fontId="16"/>
  </si>
  <si>
    <t>A-7-1</t>
    <phoneticPr fontId="16"/>
  </si>
  <si>
    <t>A-7-4</t>
    <phoneticPr fontId="16"/>
  </si>
  <si>
    <t>B-1-1-(10)</t>
    <phoneticPr fontId="16"/>
  </si>
  <si>
    <r>
      <t>B-1</t>
    </r>
    <r>
      <rPr>
        <sz val="11"/>
        <rFont val="ＭＳ Ｐゴシック"/>
        <family val="3"/>
        <charset val="128"/>
      </rPr>
      <t>-2</t>
    </r>
    <phoneticPr fontId="16"/>
  </si>
  <si>
    <t>C-1</t>
    <phoneticPr fontId="16"/>
  </si>
  <si>
    <r>
      <t>C-1-</t>
    </r>
    <r>
      <rPr>
        <sz val="11"/>
        <rFont val="ＭＳ Ｐゴシック"/>
        <family val="3"/>
        <charset val="128"/>
      </rPr>
      <t>1</t>
    </r>
    <phoneticPr fontId="16"/>
  </si>
  <si>
    <t>C-8-2</t>
    <phoneticPr fontId="16"/>
  </si>
  <si>
    <t>C-9-2</t>
    <phoneticPr fontId="16"/>
  </si>
  <si>
    <t>D-1-3</t>
    <phoneticPr fontId="16"/>
  </si>
  <si>
    <t>D-2・D-3</t>
    <phoneticPr fontId="16"/>
  </si>
  <si>
    <t>D-2-8</t>
    <phoneticPr fontId="16"/>
  </si>
  <si>
    <t>D-2-12</t>
  </si>
  <si>
    <t>D-2-14</t>
    <phoneticPr fontId="16"/>
  </si>
  <si>
    <t>D-2-15</t>
  </si>
  <si>
    <t>D-2-16-2(D-2-1-3)</t>
    <phoneticPr fontId="16"/>
  </si>
  <si>
    <t>D-2-16-2(D-2-1-4)</t>
    <phoneticPr fontId="16"/>
  </si>
  <si>
    <t>D-2-18-1（D-2-2）</t>
    <phoneticPr fontId="16"/>
  </si>
  <si>
    <t>D-2-18-2</t>
    <phoneticPr fontId="16"/>
  </si>
  <si>
    <t>D-2-19-4</t>
    <phoneticPr fontId="16"/>
  </si>
  <si>
    <t>D-2-19-2(D-2-3-2)</t>
    <phoneticPr fontId="16"/>
  </si>
  <si>
    <t>D-2-19-3(D-2-3-2)</t>
    <phoneticPr fontId="16"/>
  </si>
  <si>
    <t>D-2-19-4(D-2-3-2)</t>
    <phoneticPr fontId="16"/>
  </si>
  <si>
    <t>D-3-1-3</t>
    <phoneticPr fontId="16"/>
  </si>
  <si>
    <t>D-3-1-7</t>
    <phoneticPr fontId="16"/>
  </si>
  <si>
    <t>D-3-2-3</t>
    <phoneticPr fontId="16"/>
  </si>
  <si>
    <t>D-3-2-7</t>
    <phoneticPr fontId="16"/>
  </si>
  <si>
    <t>D-3-3-6</t>
    <phoneticPr fontId="16"/>
  </si>
  <si>
    <t>D-3-4-4</t>
    <phoneticPr fontId="16"/>
  </si>
  <si>
    <t>D-3-4-8</t>
    <phoneticPr fontId="16"/>
  </si>
  <si>
    <t>D-3-4-14</t>
    <phoneticPr fontId="16"/>
  </si>
  <si>
    <t>D-3-5-7</t>
    <phoneticPr fontId="16"/>
  </si>
  <si>
    <t>D-3-6-6</t>
    <phoneticPr fontId="16"/>
  </si>
  <si>
    <t>D-3-7-7</t>
    <phoneticPr fontId="16"/>
  </si>
  <si>
    <t>D-3-8-2</t>
    <phoneticPr fontId="16"/>
  </si>
  <si>
    <t>D-3-8-7</t>
    <phoneticPr fontId="16"/>
  </si>
  <si>
    <t>D-3-9-7</t>
    <phoneticPr fontId="16"/>
  </si>
  <si>
    <t>D-3-10-7</t>
    <phoneticPr fontId="16"/>
  </si>
  <si>
    <t>D-3-11-7</t>
    <phoneticPr fontId="16"/>
  </si>
  <si>
    <t>D-3-12-6</t>
    <phoneticPr fontId="46"/>
  </si>
  <si>
    <t>D-3-13-3</t>
    <phoneticPr fontId="16"/>
  </si>
  <si>
    <t>D-3-13-8</t>
    <phoneticPr fontId="16"/>
  </si>
  <si>
    <t>D-3-14-7</t>
    <phoneticPr fontId="16"/>
  </si>
  <si>
    <t>D-3-15-7</t>
    <phoneticPr fontId="16"/>
  </si>
  <si>
    <t>D-3-16-7</t>
    <phoneticPr fontId="16"/>
  </si>
  <si>
    <t>D-3-17-7</t>
    <phoneticPr fontId="16"/>
  </si>
  <si>
    <t>D-3-18-2</t>
    <phoneticPr fontId="16"/>
  </si>
  <si>
    <t>D-3-18-7</t>
    <phoneticPr fontId="16"/>
  </si>
  <si>
    <t>D-3-19-7</t>
    <phoneticPr fontId="16"/>
  </si>
  <si>
    <t>D-3-20-7</t>
    <phoneticPr fontId="16"/>
  </si>
  <si>
    <t>D-3-21-6</t>
    <phoneticPr fontId="16"/>
  </si>
  <si>
    <t>D-3-22-6</t>
    <phoneticPr fontId="16"/>
  </si>
  <si>
    <t>D-3-23-6</t>
    <phoneticPr fontId="16"/>
  </si>
  <si>
    <t>様式A-4-2　関連企業事業系統図</t>
    <rPh sb="0" eb="2">
      <t>ヨウシキ</t>
    </rPh>
    <rPh sb="8" eb="10">
      <t>カンレン</t>
    </rPh>
    <rPh sb="10" eb="12">
      <t>キギョウ</t>
    </rPh>
    <rPh sb="12" eb="14">
      <t>ジギョウ</t>
    </rPh>
    <rPh sb="14" eb="17">
      <t>ケイトウズ</t>
    </rPh>
    <phoneticPr fontId="16"/>
  </si>
  <si>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6"/>
  </si>
  <si>
    <t>（記入要領）</t>
    <rPh sb="1" eb="3">
      <t>キニュウ</t>
    </rPh>
    <rPh sb="3" eb="5">
      <t>ヨウリョウ</t>
    </rPh>
    <phoneticPr fontId="16"/>
  </si>
  <si>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6"/>
  </si>
  <si>
    <r>
      <t>（注</t>
    </r>
    <r>
      <rPr>
        <sz val="11"/>
        <rFont val="ＭＳ Ｐゴシック"/>
        <family val="3"/>
        <charset val="128"/>
      </rPr>
      <t>１）</t>
    </r>
    <rPh sb="1" eb="2">
      <t>チュウ</t>
    </rPh>
    <phoneticPr fontId="16"/>
  </si>
  <si>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6"/>
  </si>
  <si>
    <r>
      <t>（注</t>
    </r>
    <r>
      <rPr>
        <sz val="11"/>
        <rFont val="ＭＳ Ｐゴシック"/>
        <family val="3"/>
        <charset val="128"/>
      </rPr>
      <t>２）</t>
    </r>
    <rPh sb="1" eb="2">
      <t>チュウ</t>
    </rPh>
    <phoneticPr fontId="16"/>
  </si>
  <si>
    <t>海外産品</t>
    <rPh sb="0" eb="2">
      <t>カイガイ</t>
    </rPh>
    <rPh sb="2" eb="4">
      <t>サンピン</t>
    </rPh>
    <phoneticPr fontId="16"/>
  </si>
  <si>
    <t>貴社</t>
    <rPh sb="0" eb="1">
      <t>キ</t>
    </rPh>
    <rPh sb="1" eb="2">
      <t>シャ</t>
    </rPh>
    <phoneticPr fontId="16"/>
  </si>
  <si>
    <t>調査対象貨物</t>
    <rPh sb="0" eb="2">
      <t>チョウサ</t>
    </rPh>
    <rPh sb="2" eb="4">
      <t>タイショウ</t>
    </rPh>
    <rPh sb="4" eb="6">
      <t>カモツ</t>
    </rPh>
    <phoneticPr fontId="16"/>
  </si>
  <si>
    <t>調査対象貨物の供給者</t>
    <rPh sb="0" eb="2">
      <t>チョウサ</t>
    </rPh>
    <rPh sb="2" eb="4">
      <t>タイショウ</t>
    </rPh>
    <rPh sb="4" eb="6">
      <t>カモツ</t>
    </rPh>
    <rPh sb="7" eb="10">
      <t>キョウキュウシャ</t>
    </rPh>
    <phoneticPr fontId="16"/>
  </si>
  <si>
    <t>産業上の使用者</t>
    <rPh sb="0" eb="2">
      <t>サンギョウ</t>
    </rPh>
    <rPh sb="2" eb="3">
      <t>ジョウ</t>
    </rPh>
    <rPh sb="4" eb="7">
      <t>シヨウシャ</t>
    </rPh>
    <phoneticPr fontId="16"/>
  </si>
  <si>
    <t>輸入又は購入</t>
    <rPh sb="2" eb="3">
      <t>マタ</t>
    </rPh>
    <rPh sb="4" eb="6">
      <t>コウニュウ</t>
    </rPh>
    <phoneticPr fontId="16"/>
  </si>
  <si>
    <t>第三国産同種の貨物の供給者</t>
    <rPh sb="0" eb="1">
      <t>ダイ</t>
    </rPh>
    <rPh sb="1" eb="3">
      <t>サンゴク</t>
    </rPh>
    <rPh sb="3" eb="4">
      <t>サン</t>
    </rPh>
    <rPh sb="4" eb="6">
      <t>ドウシュ</t>
    </rPh>
    <rPh sb="7" eb="9">
      <t>カモツ</t>
    </rPh>
    <rPh sb="10" eb="13">
      <t>キョウキュウシャ</t>
    </rPh>
    <phoneticPr fontId="16"/>
  </si>
  <si>
    <t>商社</t>
    <rPh sb="0" eb="2">
      <t>ショウシャ</t>
    </rPh>
    <phoneticPr fontId="16"/>
  </si>
  <si>
    <t>販売</t>
    <rPh sb="0" eb="2">
      <t>ハンバイ</t>
    </rPh>
    <phoneticPr fontId="16"/>
  </si>
  <si>
    <t>本邦産同種の貨物</t>
    <rPh sb="0" eb="2">
      <t>ホンポウ</t>
    </rPh>
    <rPh sb="2" eb="3">
      <t>サン</t>
    </rPh>
    <rPh sb="3" eb="5">
      <t>ドウシュ</t>
    </rPh>
    <rPh sb="6" eb="8">
      <t>カモツ</t>
    </rPh>
    <phoneticPr fontId="16"/>
  </si>
  <si>
    <t>生産者又は商社</t>
    <rPh sb="0" eb="3">
      <t>セイサンシャ</t>
    </rPh>
    <rPh sb="3" eb="4">
      <t>マタ</t>
    </rPh>
    <rPh sb="5" eb="7">
      <t>ショウシャ</t>
    </rPh>
    <phoneticPr fontId="16"/>
  </si>
  <si>
    <t>購入</t>
    <rPh sb="0" eb="2">
      <t>コウニュウ</t>
    </rPh>
    <phoneticPr fontId="16"/>
  </si>
  <si>
    <t>第三国産同種の貨物</t>
    <rPh sb="0" eb="1">
      <t>ダイ</t>
    </rPh>
    <rPh sb="1" eb="3">
      <t>サンゴク</t>
    </rPh>
    <rPh sb="3" eb="4">
      <t>サン</t>
    </rPh>
    <rPh sb="4" eb="6">
      <t>ドウシュ</t>
    </rPh>
    <rPh sb="7" eb="9">
      <t>カモツ</t>
    </rPh>
    <phoneticPr fontId="16"/>
  </si>
  <si>
    <t>その他</t>
    <rPh sb="2" eb="3">
      <t>タ</t>
    </rPh>
    <phoneticPr fontId="16"/>
  </si>
  <si>
    <t>（</t>
    <phoneticPr fontId="16"/>
  </si>
  <si>
    <t>）</t>
    <phoneticPr fontId="16"/>
  </si>
  <si>
    <t>（　　　　　　　　　　　　　）</t>
    <phoneticPr fontId="16"/>
  </si>
  <si>
    <t>様式A-5-1　貴社の取扱貨物の概要</t>
    <rPh sb="0" eb="2">
      <t>ヨウシキ</t>
    </rPh>
    <rPh sb="8" eb="10">
      <t>キシャ</t>
    </rPh>
    <rPh sb="11" eb="13">
      <t>トリアツカイ</t>
    </rPh>
    <rPh sb="13" eb="15">
      <t>カモツ</t>
    </rPh>
    <rPh sb="16" eb="18">
      <t>ガイヨウ</t>
    </rPh>
    <phoneticPr fontId="16"/>
  </si>
  <si>
    <t>企業名</t>
    <phoneticPr fontId="16"/>
  </si>
  <si>
    <t>貴社が取り扱った調査対象貨物、第三国産同種の貨物及び本邦産同種の貨物の種類について、回答してください。</t>
    <phoneticPr fontId="16"/>
  </si>
  <si>
    <t>　</t>
    <phoneticPr fontId="16"/>
  </si>
  <si>
    <t>No.</t>
    <phoneticPr fontId="16"/>
  </si>
  <si>
    <t>製品型番コード</t>
    <phoneticPr fontId="16"/>
  </si>
  <si>
    <t>主な用途</t>
    <rPh sb="0" eb="1">
      <t>オモ</t>
    </rPh>
    <rPh sb="2" eb="4">
      <t>ヨウト</t>
    </rPh>
    <phoneticPr fontId="16"/>
  </si>
  <si>
    <t>様式A-6　取引状況</t>
    <rPh sb="0" eb="2">
      <t>ヨウシキ</t>
    </rPh>
    <rPh sb="8" eb="10">
      <t>ジョウキョウ</t>
    </rPh>
    <phoneticPr fontId="16"/>
  </si>
  <si>
    <t>(1)</t>
    <phoneticPr fontId="16"/>
  </si>
  <si>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6"/>
  </si>
  <si>
    <r>
      <t xml:space="preserve">輸入先の名称
</t>
    </r>
    <r>
      <rPr>
        <sz val="11"/>
        <rFont val="ＭＳ Ｐゴシック"/>
        <family val="3"/>
        <charset val="128"/>
      </rPr>
      <t>（英語名併記）</t>
    </r>
    <rPh sb="0" eb="2">
      <t>ユニュウ</t>
    </rPh>
    <rPh sb="2" eb="3">
      <t>サキ</t>
    </rPh>
    <rPh sb="4" eb="6">
      <t>メイショウ</t>
    </rPh>
    <phoneticPr fontId="16"/>
  </si>
  <si>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6"/>
  </si>
  <si>
    <t>関連・非関連企業
の別</t>
    <rPh sb="0" eb="2">
      <t>カンレン</t>
    </rPh>
    <rPh sb="3" eb="4">
      <t>ヒ</t>
    </rPh>
    <rPh sb="4" eb="6">
      <t>カンレン</t>
    </rPh>
    <rPh sb="6" eb="8">
      <t>キギョウ</t>
    </rPh>
    <rPh sb="10" eb="11">
      <t>ベツ</t>
    </rPh>
    <phoneticPr fontId="16"/>
  </si>
  <si>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6"/>
  </si>
  <si>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6"/>
  </si>
  <si>
    <t>製品型番コード</t>
    <rPh sb="0" eb="1">
      <t>オモ</t>
    </rPh>
    <rPh sb="2" eb="4">
      <t>ヨウト</t>
    </rPh>
    <phoneticPr fontId="16"/>
  </si>
  <si>
    <t>(2)</t>
    <phoneticPr fontId="16"/>
  </si>
  <si>
    <r>
      <t>調査対象貨物、第三国産同種の貨物及び本邦産同種の貨物の購入先(調査項目A-</t>
    </r>
    <r>
      <rPr>
        <sz val="11"/>
        <rFont val="ＭＳ Ｐゴシック"/>
        <family val="3"/>
        <charset val="128"/>
      </rPr>
      <t>6-2)</t>
    </r>
    <phoneticPr fontId="16"/>
  </si>
  <si>
    <t>購入先の名称</t>
    <rPh sb="0" eb="3">
      <t>コウニュウサキ</t>
    </rPh>
    <rPh sb="4" eb="5">
      <t>メイ</t>
    </rPh>
    <rPh sb="5" eb="6">
      <t>ショウ</t>
    </rPh>
    <phoneticPr fontId="16"/>
  </si>
  <si>
    <t>購入先の国名、所在地</t>
    <rPh sb="0" eb="3">
      <t>コウニュウサキ</t>
    </rPh>
    <rPh sb="4" eb="6">
      <t>コクメイ</t>
    </rPh>
    <rPh sb="7" eb="10">
      <t>ショザイチ</t>
    </rPh>
    <phoneticPr fontId="16"/>
  </si>
  <si>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</si>
  <si>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(3)</t>
    <phoneticPr fontId="16"/>
  </si>
  <si>
    <r>
      <t>調査対象貨物、第三国産同種の貨物及び本邦産同種の貨物の販売先(調査項目A-</t>
    </r>
    <r>
      <rPr>
        <sz val="11"/>
        <rFont val="ＭＳ Ｐゴシック"/>
        <family val="3"/>
        <charset val="128"/>
      </rPr>
      <t>6-3)</t>
    </r>
    <phoneticPr fontId="16"/>
  </si>
  <si>
    <t>販売先の名称</t>
    <rPh sb="0" eb="2">
      <t>ハンバイ</t>
    </rPh>
    <rPh sb="2" eb="3">
      <t>サキ</t>
    </rPh>
    <rPh sb="4" eb="6">
      <t>メイショウ</t>
    </rPh>
    <phoneticPr fontId="16"/>
  </si>
  <si>
    <t>販売先の所在地</t>
    <rPh sb="0" eb="2">
      <t>ハンバイ</t>
    </rPh>
    <rPh sb="2" eb="3">
      <t>サキ</t>
    </rPh>
    <rPh sb="4" eb="7">
      <t>ショザイチ</t>
    </rPh>
    <phoneticPr fontId="16"/>
  </si>
  <si>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</si>
  <si>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最終使用者の名称</t>
    <rPh sb="0" eb="2">
      <t>サイシュウ</t>
    </rPh>
    <rPh sb="2" eb="5">
      <t>シヨウシャ</t>
    </rPh>
    <rPh sb="6" eb="8">
      <t>メイショウ</t>
    </rPh>
    <phoneticPr fontId="16"/>
  </si>
  <si>
    <t>最終使用者の所在地</t>
    <rPh sb="0" eb="2">
      <t>サイシュウ</t>
    </rPh>
    <rPh sb="2" eb="5">
      <t>シヨウシャ</t>
    </rPh>
    <rPh sb="6" eb="9">
      <t>ショザイチ</t>
    </rPh>
    <phoneticPr fontId="16"/>
  </si>
  <si>
    <t>(4)</t>
    <phoneticPr fontId="16"/>
  </si>
  <si>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6"/>
  </si>
  <si>
    <t>最初の非関連販売先の名称</t>
    <rPh sb="0" eb="2">
      <t>サイショ</t>
    </rPh>
    <rPh sb="3" eb="4">
      <t>ヒ</t>
    </rPh>
    <rPh sb="4" eb="6">
      <t>カンレン</t>
    </rPh>
    <rPh sb="6" eb="8">
      <t>ハンバイ</t>
    </rPh>
    <rPh sb="8" eb="9">
      <t>サキ</t>
    </rPh>
    <rPh sb="10" eb="12">
      <t>メイショウ</t>
    </rPh>
    <phoneticPr fontId="16"/>
  </si>
  <si>
    <t>最初の非関連販売先の所在地</t>
    <rPh sb="0" eb="2">
      <t>サイショ</t>
    </rPh>
    <rPh sb="3" eb="4">
      <t>ヒ</t>
    </rPh>
    <rPh sb="4" eb="6">
      <t>カンレン</t>
    </rPh>
    <rPh sb="6" eb="8">
      <t>ハンバイ</t>
    </rPh>
    <rPh sb="8" eb="9">
      <t>サキ</t>
    </rPh>
    <rPh sb="10" eb="13">
      <t>ショザイチ</t>
    </rPh>
    <phoneticPr fontId="16"/>
  </si>
  <si>
    <t>最終使用者の所在地</t>
    <rPh sb="0" eb="2">
      <t>サイシュウ</t>
    </rPh>
    <rPh sb="2" eb="5">
      <t>シヨウシャ</t>
    </rPh>
    <rPh sb="6" eb="8">
      <t>ショザイ</t>
    </rPh>
    <rPh sb="8" eb="9">
      <t>チ</t>
    </rPh>
    <phoneticPr fontId="16"/>
  </si>
  <si>
    <t>－</t>
    <phoneticPr fontId="16"/>
  </si>
  <si>
    <t>(5)</t>
    <phoneticPr fontId="16"/>
  </si>
  <si>
    <r>
      <t>貴社の関連企業による調査対象貨物又は第三国産同種の貨物の日本向け輸出(調査項目A-</t>
    </r>
    <r>
      <rPr>
        <sz val="11"/>
        <rFont val="ＭＳ Ｐゴシック"/>
        <family val="3"/>
        <charset val="128"/>
      </rPr>
      <t>6-5)</t>
    </r>
    <phoneticPr fontId="16"/>
  </si>
  <si>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6"/>
  </si>
  <si>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6"/>
  </si>
  <si>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</si>
  <si>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6"/>
  </si>
  <si>
    <t>製品型番コード</t>
    <rPh sb="0" eb="2">
      <t>セイヒン</t>
    </rPh>
    <rPh sb="2" eb="4">
      <t>カタバン</t>
    </rPh>
    <phoneticPr fontId="16"/>
  </si>
  <si>
    <t>(6)</t>
    <phoneticPr fontId="16"/>
  </si>
  <si>
    <r>
      <t>貴社又は貴社の関連企業が資本参加する外国法人による調査対象貨物及び第三国産同種の貨物の生産(調査項目A-</t>
    </r>
    <r>
      <rPr>
        <sz val="11"/>
        <rFont val="ＭＳ Ｐゴシック"/>
        <family val="3"/>
        <charset val="128"/>
      </rPr>
      <t>6-6)</t>
    </r>
    <phoneticPr fontId="16"/>
  </si>
  <si>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6"/>
  </si>
  <si>
    <t>外国法人の国名及び所在地
（英語名併記）</t>
    <rPh sb="0" eb="2">
      <t>ガイコク</t>
    </rPh>
    <rPh sb="2" eb="4">
      <t>ホウジン</t>
    </rPh>
    <rPh sb="5" eb="7">
      <t>コクメイ</t>
    </rPh>
    <rPh sb="9" eb="12">
      <t>ショザイチ</t>
    </rPh>
    <phoneticPr fontId="16"/>
  </si>
  <si>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</si>
  <si>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6"/>
  </si>
  <si>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6"/>
  </si>
  <si>
    <r>
      <rPr>
        <sz val="11"/>
        <rFont val="ＭＳ Ｐゴシック"/>
        <family val="3"/>
        <charset val="128"/>
      </rPr>
      <t>主な販売先</t>
    </r>
    <rPh sb="0" eb="1">
      <t>オモ</t>
    </rPh>
    <rPh sb="2" eb="4">
      <t>ハンバイ</t>
    </rPh>
    <rPh sb="4" eb="5">
      <t>サキ</t>
    </rPh>
    <phoneticPr fontId="16"/>
  </si>
  <si>
    <t>様式B-1　輸入及び販売等の状況</t>
    <rPh sb="0" eb="2">
      <t>ヨウシキ</t>
    </rPh>
    <rPh sb="6" eb="8">
      <t>ユニュウ</t>
    </rPh>
    <rPh sb="8" eb="9">
      <t>オヨ</t>
    </rPh>
    <rPh sb="10" eb="12">
      <t>ハンバイ</t>
    </rPh>
    <rPh sb="12" eb="13">
      <t>ナド</t>
    </rPh>
    <rPh sb="14" eb="16">
      <t>ジョウキョウ</t>
    </rPh>
    <phoneticPr fontId="16"/>
  </si>
  <si>
    <t>（単位）数量：kg／金額：円</t>
    <rPh sb="13" eb="14">
      <t>エン</t>
    </rPh>
    <phoneticPr fontId="16"/>
  </si>
  <si>
    <t>１．数量（kg）</t>
    <rPh sb="2" eb="4">
      <t>スウリョウ</t>
    </rPh>
    <phoneticPr fontId="16"/>
  </si>
  <si>
    <t>生産量</t>
    <rPh sb="0" eb="2">
      <t>セイサン</t>
    </rPh>
    <rPh sb="2" eb="3">
      <t>リョウ</t>
    </rPh>
    <phoneticPr fontId="16"/>
  </si>
  <si>
    <t>-</t>
    <phoneticPr fontId="16"/>
  </si>
  <si>
    <t>輸入量</t>
    <rPh sb="0" eb="2">
      <t>ユニュウ</t>
    </rPh>
    <rPh sb="2" eb="3">
      <t>リョウ</t>
    </rPh>
    <phoneticPr fontId="16"/>
  </si>
  <si>
    <t>(B) (=C+D)</t>
  </si>
  <si>
    <t>うち調査対象貨物</t>
    <rPh sb="2" eb="4">
      <t>チョウサ</t>
    </rPh>
    <rPh sb="4" eb="6">
      <t>タイショウ</t>
    </rPh>
    <rPh sb="6" eb="8">
      <t>カモツ</t>
    </rPh>
    <phoneticPr fontId="16"/>
  </si>
  <si>
    <t>うち第三国産同種の貨物</t>
    <rPh sb="2" eb="3">
      <t>ダイ</t>
    </rPh>
    <rPh sb="3" eb="4">
      <t>サン</t>
    </rPh>
    <rPh sb="4" eb="5">
      <t>コク</t>
    </rPh>
    <rPh sb="5" eb="6">
      <t>サン</t>
    </rPh>
    <rPh sb="6" eb="8">
      <t>ドウシュ</t>
    </rPh>
    <rPh sb="9" eb="11">
      <t>カモツ</t>
    </rPh>
    <phoneticPr fontId="16"/>
  </si>
  <si>
    <t>購入量</t>
    <rPh sb="0" eb="2">
      <t>コウニュウ</t>
    </rPh>
    <rPh sb="2" eb="3">
      <t>リョウ</t>
    </rPh>
    <phoneticPr fontId="16"/>
  </si>
  <si>
    <t>(E) (=F+G+H)</t>
  </si>
  <si>
    <t>うち第三国の国名</t>
    <rPh sb="2" eb="5">
      <t>ダイサンゴク</t>
    </rPh>
    <rPh sb="6" eb="8">
      <t>コクメイ</t>
    </rPh>
    <phoneticPr fontId="16"/>
  </si>
  <si>
    <t>（国名：</t>
    <phoneticPr fontId="16"/>
  </si>
  <si>
    <t>うち本邦産同種の貨物</t>
    <phoneticPr fontId="16"/>
  </si>
  <si>
    <t>自家消費量</t>
    <rPh sb="0" eb="2">
      <t>ジカ</t>
    </rPh>
    <rPh sb="2" eb="4">
      <t>ショウヒ</t>
    </rPh>
    <rPh sb="4" eb="5">
      <t>リョウ</t>
    </rPh>
    <phoneticPr fontId="16"/>
  </si>
  <si>
    <t>国内販売量</t>
    <rPh sb="0" eb="2">
      <t>コクナイ</t>
    </rPh>
    <rPh sb="2" eb="4">
      <t>ハンバイ</t>
    </rPh>
    <rPh sb="4" eb="5">
      <t>リョウ</t>
    </rPh>
    <phoneticPr fontId="16"/>
  </si>
  <si>
    <t>(M) (=N+O+P)</t>
  </si>
  <si>
    <t>輸出量</t>
    <rPh sb="0" eb="2">
      <t>ユシュツ</t>
    </rPh>
    <rPh sb="2" eb="3">
      <t>リョウ</t>
    </rPh>
    <phoneticPr fontId="16"/>
  </si>
  <si>
    <t>(7)-1</t>
    <phoneticPr fontId="16"/>
  </si>
  <si>
    <t>期首在庫量</t>
    <rPh sb="0" eb="1">
      <t>キ</t>
    </rPh>
    <rPh sb="1" eb="2">
      <t>クビ</t>
    </rPh>
    <rPh sb="2" eb="4">
      <t>ザイコ</t>
    </rPh>
    <rPh sb="4" eb="5">
      <t>リョウ</t>
    </rPh>
    <phoneticPr fontId="16"/>
  </si>
  <si>
    <t>(7)-2</t>
    <phoneticPr fontId="16"/>
  </si>
  <si>
    <t xml:space="preserve">期末在庫量 </t>
    <rPh sb="0" eb="2">
      <t>キマツ</t>
    </rPh>
    <rPh sb="2" eb="4">
      <t>ザイコ</t>
    </rPh>
    <rPh sb="4" eb="5">
      <t>リョウ</t>
    </rPh>
    <phoneticPr fontId="16"/>
  </si>
  <si>
    <t>(8)</t>
    <phoneticPr fontId="16"/>
  </si>
  <si>
    <t>数量差異(R1+A+B+E)-(I+M+Q)-R2</t>
    <phoneticPr fontId="16"/>
  </si>
  <si>
    <t>２．金額（円・税抜き）</t>
    <phoneticPr fontId="16"/>
  </si>
  <si>
    <t>生産額</t>
    <rPh sb="0" eb="2">
      <t>セイサン</t>
    </rPh>
    <rPh sb="2" eb="3">
      <t>ガク</t>
    </rPh>
    <phoneticPr fontId="16"/>
  </si>
  <si>
    <t>輸入額</t>
    <rPh sb="0" eb="2">
      <t>ユニュウ</t>
    </rPh>
    <rPh sb="2" eb="3">
      <t>ガク</t>
    </rPh>
    <phoneticPr fontId="16"/>
  </si>
  <si>
    <t>(b) (=c+d)</t>
  </si>
  <si>
    <t>購入額</t>
    <rPh sb="0" eb="2">
      <t>コウニュウ</t>
    </rPh>
    <rPh sb="2" eb="3">
      <t>ガク</t>
    </rPh>
    <phoneticPr fontId="16"/>
  </si>
  <si>
    <t>自家消費額　</t>
    <rPh sb="0" eb="2">
      <t>ジカ</t>
    </rPh>
    <rPh sb="2" eb="4">
      <t>ショウヒ</t>
    </rPh>
    <rPh sb="4" eb="5">
      <t>ガク</t>
    </rPh>
    <phoneticPr fontId="16"/>
  </si>
  <si>
    <t>　（計上方法：</t>
    <phoneticPr fontId="16"/>
  </si>
  <si>
    <t>(5)-1</t>
    <phoneticPr fontId="16"/>
  </si>
  <si>
    <t>国内販売原価</t>
    <rPh sb="0" eb="2">
      <t>コクナイ</t>
    </rPh>
    <rPh sb="2" eb="4">
      <t>ハンバイ</t>
    </rPh>
    <rPh sb="4" eb="6">
      <t>ゲンカ</t>
    </rPh>
    <phoneticPr fontId="16"/>
  </si>
  <si>
    <t>(5)-2</t>
    <phoneticPr fontId="16"/>
  </si>
  <si>
    <t>国内販売額</t>
    <rPh sb="0" eb="2">
      <t>コクナイ</t>
    </rPh>
    <rPh sb="2" eb="4">
      <t>ハンバイ</t>
    </rPh>
    <rPh sb="4" eb="5">
      <t>ガク</t>
    </rPh>
    <phoneticPr fontId="16"/>
  </si>
  <si>
    <t>(6)-1</t>
    <phoneticPr fontId="16"/>
  </si>
  <si>
    <t>輸出原価</t>
    <rPh sb="0" eb="2">
      <t>ユシュツ</t>
    </rPh>
    <rPh sb="2" eb="4">
      <t>ゲンカ</t>
    </rPh>
    <phoneticPr fontId="16"/>
  </si>
  <si>
    <t>(6)-2</t>
    <phoneticPr fontId="16"/>
  </si>
  <si>
    <t>輸出額</t>
    <rPh sb="0" eb="2">
      <t>ユシュツ</t>
    </rPh>
    <rPh sb="2" eb="3">
      <t>ガク</t>
    </rPh>
    <phoneticPr fontId="16"/>
  </si>
  <si>
    <t>期首在庫額</t>
    <rPh sb="0" eb="1">
      <t>キ</t>
    </rPh>
    <rPh sb="1" eb="2">
      <t>クビ</t>
    </rPh>
    <rPh sb="2" eb="4">
      <t>ザイコ</t>
    </rPh>
    <rPh sb="4" eb="5">
      <t>ガク</t>
    </rPh>
    <phoneticPr fontId="16"/>
  </si>
  <si>
    <t>期末在庫額</t>
    <rPh sb="0" eb="2">
      <t>キマツ</t>
    </rPh>
    <rPh sb="2" eb="4">
      <t>ザイコ</t>
    </rPh>
    <rPh sb="4" eb="5">
      <t>ガク</t>
    </rPh>
    <phoneticPr fontId="16"/>
  </si>
  <si>
    <t>金額差異(r1+a+b+e)-(i+m+q)-r2</t>
    <rPh sb="0" eb="2">
      <t>キンガク</t>
    </rPh>
    <phoneticPr fontId="16"/>
  </si>
  <si>
    <t>３．数値等の説明</t>
    <rPh sb="2" eb="4">
      <t>スウチ</t>
    </rPh>
    <rPh sb="4" eb="5">
      <t>トウ</t>
    </rPh>
    <rPh sb="6" eb="8">
      <t>セツメイ</t>
    </rPh>
    <phoneticPr fontId="16"/>
  </si>
  <si>
    <t>数量差異及び金額差異の要因について
２．（８）及び３．（８）が「０」以外の場合、その発生要因を具体的に説明してください。</t>
    <rPh sb="0" eb="2">
      <t>スウリョウ</t>
    </rPh>
    <rPh sb="2" eb="4">
      <t>サイ</t>
    </rPh>
    <rPh sb="4" eb="5">
      <t>オヨ</t>
    </rPh>
    <rPh sb="6" eb="8">
      <t>キンガク</t>
    </rPh>
    <rPh sb="8" eb="10">
      <t>サイ</t>
    </rPh>
    <rPh sb="11" eb="13">
      <t>ヨウイン</t>
    </rPh>
    <phoneticPr fontId="16"/>
  </si>
  <si>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6"/>
  </si>
  <si>
    <t>経営活動又は組織の変更
同種の貨物の生産に関し、貴社の経営活動又は組織を変更した場合には、変更内容及び変更の目的を説明してください。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phoneticPr fontId="16"/>
  </si>
  <si>
    <t>（注1)</t>
    <phoneticPr fontId="16"/>
  </si>
  <si>
    <t>（注2)</t>
    <phoneticPr fontId="16"/>
  </si>
  <si>
    <t>（注3)</t>
    <phoneticPr fontId="16"/>
  </si>
  <si>
    <t xml:space="preserve">各項目において実績や回答が無い場合は、数値に係るものは「0」、その他は「該当無し」とし、空欄にはしないでください。 </t>
    <phoneticPr fontId="16"/>
  </si>
  <si>
    <t>【開示版】</t>
    <rPh sb="1" eb="4">
      <t>カイジバン</t>
    </rPh>
    <phoneticPr fontId="16"/>
  </si>
  <si>
    <t>様式Ｃ-1　 国内向けの販売の取引状況</t>
    <rPh sb="0" eb="2">
      <t>ヨウシキ</t>
    </rPh>
    <rPh sb="9" eb="10">
      <t>ム</t>
    </rPh>
    <phoneticPr fontId="16"/>
  </si>
  <si>
    <t>（注1）「国内販売先の属性」については、関連企業と非関連企業に大別して記載ください。</t>
    <phoneticPr fontId="16"/>
  </si>
  <si>
    <t>非関連企業については、「商社」及び「産業上の使用者」別、供給国別に、品種、それぞれの数値を記入してください。</t>
    <rPh sb="28" eb="30">
      <t>キョウキュウ</t>
    </rPh>
    <rPh sb="30" eb="31">
      <t>クニ</t>
    </rPh>
    <rPh sb="31" eb="32">
      <t>ベツ</t>
    </rPh>
    <phoneticPr fontId="16"/>
  </si>
  <si>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6"/>
  </si>
  <si>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6"/>
  </si>
  <si>
    <t xml:space="preserve"> （注4）「配送時の梱包費」については、製造段階等における個々の製品の包装ではなく、顧客が受領するまでにかかる梱包費用を記入してください。</t>
    <rPh sb="8" eb="9">
      <t>ジ</t>
    </rPh>
    <phoneticPr fontId="16"/>
  </si>
  <si>
    <t xml:space="preserve"> （注5）取引が無い場合は空欄とせず、数値に係るものは「0」、その他は「該当無し」を記入してください。</t>
    <phoneticPr fontId="16"/>
  </si>
  <si>
    <t>国内販売先との個別取引情報</t>
    <rPh sb="0" eb="2">
      <t>コクナイ</t>
    </rPh>
    <phoneticPr fontId="16"/>
  </si>
  <si>
    <t>販売期間</t>
    <rPh sb="2" eb="4">
      <t>キカン</t>
    </rPh>
    <phoneticPr fontId="16"/>
  </si>
  <si>
    <t>回答企業名</t>
    <rPh sb="0" eb="1">
      <t>カイトウ</t>
    </rPh>
    <rPh sb="1" eb="4">
      <t>キギョウメイ</t>
    </rPh>
    <phoneticPr fontId="16"/>
  </si>
  <si>
    <t>回答企業の属性</t>
    <rPh sb="0" eb="1">
      <t>カイトウ</t>
    </rPh>
    <rPh sb="1" eb="3">
      <t>キギョウ</t>
    </rPh>
    <rPh sb="4" eb="6">
      <t>ゾクセイ</t>
    </rPh>
    <phoneticPr fontId="16"/>
  </si>
  <si>
    <t>国内販売先の属性
（関連・非関連別）</t>
    <rPh sb="10" eb="12">
      <t>カンレン</t>
    </rPh>
    <rPh sb="13" eb="14">
      <t>ヒ</t>
    </rPh>
    <rPh sb="14" eb="16">
      <t>カンレン</t>
    </rPh>
    <rPh sb="16" eb="17">
      <t>ベツ</t>
    </rPh>
    <phoneticPr fontId="16"/>
  </si>
  <si>
    <t>国内販売先の属性（商社・産業上の使用者別）</t>
    <rPh sb="9" eb="11">
      <t>ショウシャ</t>
    </rPh>
    <rPh sb="12" eb="14">
      <t>サンギョウ</t>
    </rPh>
    <rPh sb="14" eb="15">
      <t>ジョウ</t>
    </rPh>
    <rPh sb="16" eb="19">
      <t>シヨウシャ</t>
    </rPh>
    <rPh sb="19" eb="20">
      <t>ベツ</t>
    </rPh>
    <phoneticPr fontId="16"/>
  </si>
  <si>
    <t>供給国</t>
    <rPh sb="0" eb="2">
      <t>キョウキュウ</t>
    </rPh>
    <phoneticPr fontId="16"/>
  </si>
  <si>
    <t>供給国：第三国の内訳（国名：）</t>
    <rPh sb="0" eb="2">
      <t>キョウキュウ</t>
    </rPh>
    <phoneticPr fontId="16"/>
  </si>
  <si>
    <t>品種②（板幅）</t>
    <rPh sb="0" eb="2">
      <t>ヒンシュ</t>
    </rPh>
    <rPh sb="4" eb="5">
      <t>イタ</t>
    </rPh>
    <rPh sb="5" eb="6">
      <t>ハバ</t>
    </rPh>
    <phoneticPr fontId="16"/>
  </si>
  <si>
    <t>品種③（厚さ）</t>
    <rPh sb="0" eb="1">
      <t>ヒンシュ</t>
    </rPh>
    <rPh sb="4" eb="5">
      <t>アツ</t>
    </rPh>
    <phoneticPr fontId="16"/>
  </si>
  <si>
    <t>用途</t>
    <rPh sb="0" eb="1">
      <t>ヨウト</t>
    </rPh>
    <phoneticPr fontId="16"/>
  </si>
  <si>
    <t>（1）販売数量（kg）</t>
    <phoneticPr fontId="16"/>
  </si>
  <si>
    <t>（2）販売金額 税抜（円）</t>
    <phoneticPr fontId="16"/>
  </si>
  <si>
    <t>（3）受渡し条件</t>
    <phoneticPr fontId="16"/>
  </si>
  <si>
    <t>販売単価（円/㎏）（自動入力）</t>
    <rPh sb="0" eb="2">
      <t>ハンバイ</t>
    </rPh>
    <rPh sb="2" eb="4">
      <t>タンカ</t>
    </rPh>
    <rPh sb="5" eb="6">
      <t>エン</t>
    </rPh>
    <rPh sb="10" eb="12">
      <t>ジドウ</t>
    </rPh>
    <rPh sb="12" eb="14">
      <t>ニュウリョク</t>
    </rPh>
    <phoneticPr fontId="16"/>
  </si>
  <si>
    <t>（4）運賃（円）</t>
    <phoneticPr fontId="16"/>
  </si>
  <si>
    <t>（5）保険料（円）</t>
    <phoneticPr fontId="16"/>
  </si>
  <si>
    <t>（6）配送時の梱包費（円）</t>
    <phoneticPr fontId="16"/>
  </si>
  <si>
    <t>（7）営業倉庫費用（円）</t>
    <phoneticPr fontId="16"/>
  </si>
  <si>
    <t>運賃単価（円/ｋｇ）（自動入力）</t>
    <rPh sb="0" eb="2">
      <t>ウンチン</t>
    </rPh>
    <rPh sb="2" eb="4">
      <t>タンカ</t>
    </rPh>
    <rPh sb="5" eb="6">
      <t>エン</t>
    </rPh>
    <rPh sb="11" eb="13">
      <t>ジドウ</t>
    </rPh>
    <rPh sb="13" eb="15">
      <t>ニュウリョク</t>
    </rPh>
    <phoneticPr fontId="16"/>
  </si>
  <si>
    <t>保険料単価（円/ｋｇ）（自動入力）</t>
    <rPh sb="0" eb="2">
      <t>ホケン</t>
    </rPh>
    <rPh sb="2" eb="3">
      <t>リョウ</t>
    </rPh>
    <rPh sb="3" eb="5">
      <t>タンカ</t>
    </rPh>
    <rPh sb="6" eb="7">
      <t>エン</t>
    </rPh>
    <rPh sb="12" eb="14">
      <t>ジドウ</t>
    </rPh>
    <rPh sb="14" eb="16">
      <t>ニュウリョク</t>
    </rPh>
    <phoneticPr fontId="16"/>
  </si>
  <si>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6"/>
  </si>
  <si>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6"/>
  </si>
  <si>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6"/>
  </si>
  <si>
    <t>工場出荷段階の販売単価（円）（自動入力）</t>
    <rPh sb="0" eb="2">
      <t>コウジョウ</t>
    </rPh>
    <rPh sb="2" eb="4">
      <t>シュッカ</t>
    </rPh>
    <rPh sb="4" eb="6">
      <t>ダンカイ</t>
    </rPh>
    <rPh sb="7" eb="9">
      <t>ハンバイ</t>
    </rPh>
    <rPh sb="9" eb="11">
      <t>タンカ</t>
    </rPh>
    <rPh sb="12" eb="13">
      <t>エン</t>
    </rPh>
    <phoneticPr fontId="16"/>
  </si>
  <si>
    <t>工場渡しの販売金額（円）（自動入力）</t>
    <rPh sb="0" eb="2">
      <t>コウジョウ</t>
    </rPh>
    <rPh sb="2" eb="3">
      <t>ワタ</t>
    </rPh>
    <rPh sb="5" eb="7">
      <t>ハンバイ</t>
    </rPh>
    <rPh sb="7" eb="9">
      <t>キンガク</t>
    </rPh>
    <rPh sb="10" eb="11">
      <t>エン</t>
    </rPh>
    <phoneticPr fontId="16"/>
  </si>
  <si>
    <t>輸入者</t>
    <rPh sb="0" eb="3">
      <t>ユニュウシャ</t>
    </rPh>
    <phoneticPr fontId="16"/>
  </si>
  <si>
    <t>関連企業</t>
    <rPh sb="0" eb="2">
      <t>カンレン</t>
    </rPh>
    <rPh sb="2" eb="4">
      <t>キギョウ</t>
    </rPh>
    <phoneticPr fontId="16"/>
  </si>
  <si>
    <t>全ての関連企業等</t>
    <rPh sb="0" eb="1">
      <t>スベ</t>
    </rPh>
    <rPh sb="3" eb="5">
      <t>カンレン</t>
    </rPh>
    <rPh sb="5" eb="7">
      <t>キギョウ</t>
    </rPh>
    <rPh sb="7" eb="8">
      <t>ナド</t>
    </rPh>
    <phoneticPr fontId="16"/>
  </si>
  <si>
    <t>全て</t>
    <rPh sb="0" eb="1">
      <t>スベ</t>
    </rPh>
    <phoneticPr fontId="16"/>
  </si>
  <si>
    <t>非関連企業</t>
    <rPh sb="0" eb="5">
      <t>ヒカンレンキギョウ</t>
    </rPh>
    <phoneticPr fontId="16"/>
  </si>
  <si>
    <t>中国</t>
    <rPh sb="0" eb="2">
      <t>チュウゴク</t>
    </rPh>
    <phoneticPr fontId="16"/>
  </si>
  <si>
    <t>02：鋼種301(SUS301, 301L, 301J1)</t>
    <rPh sb="3" eb="4">
      <t>ハガネ</t>
    </rPh>
    <rPh sb="4" eb="5">
      <t>シュ</t>
    </rPh>
    <phoneticPr fontId="16"/>
  </si>
  <si>
    <t>小計</t>
    <rPh sb="0" eb="2">
      <t>ショウケイ</t>
    </rPh>
    <phoneticPr fontId="16"/>
  </si>
  <si>
    <t>03：鋼種304(SUS304, 304Cu, 304L, 304N1, 304N2, 304LN, 304J1, 304J2)</t>
    <rPh sb="3" eb="4">
      <t>ハガネ</t>
    </rPh>
    <rPh sb="4" eb="5">
      <t>シュ</t>
    </rPh>
    <phoneticPr fontId="16"/>
  </si>
  <si>
    <t>第三国</t>
    <rPh sb="0" eb="1">
      <t>ダイ</t>
    </rPh>
    <rPh sb="1" eb="3">
      <t>サンゴク</t>
    </rPh>
    <phoneticPr fontId="16"/>
  </si>
  <si>
    <t>04：鋼種316(SUS 316, 316L, 316N, 316LN, 316Ti, 316J1, 316J1L)</t>
    <rPh sb="3" eb="4">
      <t>ハガネ</t>
    </rPh>
    <rPh sb="4" eb="5">
      <t>シュ</t>
    </rPh>
    <phoneticPr fontId="16"/>
  </si>
  <si>
    <t>様式Ｃ-1　 国内向けの販売の取引状況【開示版】</t>
    <rPh sb="0" eb="2">
      <t>ヨウシキ</t>
    </rPh>
    <rPh sb="9" eb="10">
      <t>ム</t>
    </rPh>
    <rPh sb="20" eb="23">
      <t>カイジバン</t>
    </rPh>
    <phoneticPr fontId="16"/>
  </si>
  <si>
    <t>非関連企業については、「商社」及び「産業上の使用者」別、供給国別に、品種、それぞれの数値を記入してください。</t>
    <rPh sb="28" eb="30">
      <t>キョウキュウ</t>
    </rPh>
    <rPh sb="30" eb="31">
      <t>クニ</t>
    </rPh>
    <rPh sb="31" eb="32">
      <t>ベツ</t>
    </rPh>
    <phoneticPr fontId="21"/>
  </si>
  <si>
    <t>回答企業名</t>
    <rPh sb="0" eb="4">
      <t>カイトウキギョウメイ</t>
    </rPh>
    <phoneticPr fontId="16"/>
  </si>
  <si>
    <t>回答企業の属性</t>
    <rPh sb="0" eb="3">
      <t>カイトウキギョウ</t>
    </rPh>
    <rPh sb="4" eb="6">
      <t>ゾクセイ</t>
    </rPh>
    <phoneticPr fontId="16"/>
  </si>
  <si>
    <t>国内販売先の属性（関連・非関連別）</t>
    <rPh sb="9" eb="11">
      <t>カンレン</t>
    </rPh>
    <rPh sb="12" eb="13">
      <t>ヒ</t>
    </rPh>
    <rPh sb="13" eb="15">
      <t>カンレン</t>
    </rPh>
    <rPh sb="15" eb="16">
      <t>ベツ</t>
    </rPh>
    <phoneticPr fontId="16"/>
  </si>
  <si>
    <t>（1）販売数量
（kg）</t>
    <phoneticPr fontId="16"/>
  </si>
  <si>
    <t>（2）販売金額
税抜（円）</t>
    <phoneticPr fontId="16"/>
  </si>
  <si>
    <t>販売単価
（円/㎏）
（自動入力）</t>
    <rPh sb="0" eb="2">
      <t>ハンバイ</t>
    </rPh>
    <rPh sb="2" eb="4">
      <t>タンカ</t>
    </rPh>
    <rPh sb="6" eb="7">
      <t>エン</t>
    </rPh>
    <rPh sb="12" eb="14">
      <t>ジドウ</t>
    </rPh>
    <rPh sb="14" eb="16">
      <t>ニュウリョク</t>
    </rPh>
    <phoneticPr fontId="16"/>
  </si>
  <si>
    <t>（4）運賃
（円）</t>
    <phoneticPr fontId="16"/>
  </si>
  <si>
    <t>（5）保険料
（円）</t>
    <phoneticPr fontId="16"/>
  </si>
  <si>
    <t>運賃単価
（円/ｋｇ）
（自動入力）</t>
    <rPh sb="0" eb="2">
      <t>ウンチン</t>
    </rPh>
    <rPh sb="2" eb="4">
      <t>タンカ</t>
    </rPh>
    <rPh sb="6" eb="7">
      <t>エン</t>
    </rPh>
    <rPh sb="13" eb="15">
      <t>ジドウ</t>
    </rPh>
    <rPh sb="15" eb="17">
      <t>ニュウリョク</t>
    </rPh>
    <phoneticPr fontId="16"/>
  </si>
  <si>
    <t>保険料単価（円/ｋｇ）
（自動入力）</t>
    <rPh sb="0" eb="2">
      <t>ホケン</t>
    </rPh>
    <rPh sb="2" eb="3">
      <t>リョウ</t>
    </rPh>
    <rPh sb="3" eb="5">
      <t>タンカ</t>
    </rPh>
    <rPh sb="6" eb="7">
      <t>エン</t>
    </rPh>
    <rPh sb="13" eb="15">
      <t>ジドウ</t>
    </rPh>
    <rPh sb="15" eb="17">
      <t>ニュウリョク</t>
    </rPh>
    <phoneticPr fontId="16"/>
  </si>
  <si>
    <t>配送時の
梱包費単価（円/ｋｇ）
（自動入力）</t>
    <rPh sb="0" eb="2">
      <t>ハイソウ</t>
    </rPh>
    <rPh sb="2" eb="3">
      <t>ジ</t>
    </rPh>
    <rPh sb="5" eb="7">
      <t>コンポウ</t>
    </rPh>
    <rPh sb="7" eb="8">
      <t>ヒ</t>
    </rPh>
    <rPh sb="8" eb="10">
      <t>タンカ</t>
    </rPh>
    <rPh sb="11" eb="12">
      <t>エン</t>
    </rPh>
    <rPh sb="18" eb="20">
      <t>ジドウ</t>
    </rPh>
    <rPh sb="20" eb="22">
      <t>ニュウリョク</t>
    </rPh>
    <phoneticPr fontId="16"/>
  </si>
  <si>
    <t>営業倉庫費用単価
（円/ｋｇ）
（自動入力）</t>
    <rPh sb="0" eb="2">
      <t>エイギョウ</t>
    </rPh>
    <rPh sb="2" eb="4">
      <t>ソウコ</t>
    </rPh>
    <rPh sb="4" eb="6">
      <t>ヒヨウ</t>
    </rPh>
    <rPh sb="6" eb="8">
      <t>タンカ</t>
    </rPh>
    <rPh sb="10" eb="11">
      <t>エン</t>
    </rPh>
    <rPh sb="17" eb="19">
      <t>ジドウ</t>
    </rPh>
    <rPh sb="19" eb="21">
      <t>ニュウリョク</t>
    </rPh>
    <phoneticPr fontId="16"/>
  </si>
  <si>
    <t>運賃・保険料・配送時の梱包費単価（円/ｋｇ）
（自動入力）</t>
    <rPh sb="0" eb="2">
      <t>ウンチン</t>
    </rPh>
    <rPh sb="3" eb="5">
      <t>ホケン</t>
    </rPh>
    <rPh sb="5" eb="6">
      <t>リョウ</t>
    </rPh>
    <rPh sb="7" eb="9">
      <t>ハイソウ</t>
    </rPh>
    <rPh sb="9" eb="10">
      <t>ジ</t>
    </rPh>
    <rPh sb="11" eb="13">
      <t>コンポウ</t>
    </rPh>
    <rPh sb="13" eb="14">
      <t>ヒ</t>
    </rPh>
    <rPh sb="14" eb="16">
      <t>タンカ</t>
    </rPh>
    <rPh sb="17" eb="18">
      <t>エン</t>
    </rPh>
    <rPh sb="24" eb="26">
      <t>ジドウ</t>
    </rPh>
    <rPh sb="26" eb="28">
      <t>ニュウリョク</t>
    </rPh>
    <phoneticPr fontId="16"/>
  </si>
  <si>
    <t>様式C-5　国内販売契約条件</t>
    <rPh sb="6" eb="8">
      <t>コクナイ</t>
    </rPh>
    <rPh sb="8" eb="10">
      <t>ハンバイ</t>
    </rPh>
    <rPh sb="10" eb="12">
      <t>ケイヤク</t>
    </rPh>
    <rPh sb="12" eb="14">
      <t>ジョウケン</t>
    </rPh>
    <phoneticPr fontId="16"/>
  </si>
  <si>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6"/>
  </si>
  <si>
    <t>契約条件の項目</t>
    <rPh sb="0" eb="2">
      <t>ケイヤク</t>
    </rPh>
    <rPh sb="2" eb="4">
      <t>ジョウケン</t>
    </rPh>
    <rPh sb="5" eb="7">
      <t>コウモク</t>
    </rPh>
    <phoneticPr fontId="16"/>
  </si>
  <si>
    <t>調査対象貨物</t>
    <phoneticPr fontId="16"/>
  </si>
  <si>
    <t>左記項目
の有無</t>
    <rPh sb="0" eb="2">
      <t>サキ</t>
    </rPh>
    <rPh sb="2" eb="4">
      <t>コウモク</t>
    </rPh>
    <rPh sb="6" eb="8">
      <t>ウム</t>
    </rPh>
    <phoneticPr fontId="16"/>
  </si>
  <si>
    <t>代表的な契約条件</t>
    <rPh sb="0" eb="3">
      <t>ダイヒョウテキ</t>
    </rPh>
    <rPh sb="4" eb="6">
      <t>ケイヤク</t>
    </rPh>
    <rPh sb="6" eb="8">
      <t>ジョウケン</t>
    </rPh>
    <phoneticPr fontId="16"/>
  </si>
  <si>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</si>
  <si>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</si>
  <si>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</si>
  <si>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</si>
  <si>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</si>
  <si>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</si>
  <si>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</si>
  <si>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</si>
  <si>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6"/>
  </si>
  <si>
    <t xml:space="preserve">調査対象期間中に貴社が輸入した調査対象貨物について、輸入先、製品型番及各品種コードごとの輸入品の概要を記入してください。必要に応じ行を追加してください。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5" eb="36">
      <t>カク</t>
    </rPh>
    <rPh sb="44" eb="47">
      <t>ユニュウヒン</t>
    </rPh>
    <rPh sb="48" eb="50">
      <t>ガイヨウ</t>
    </rPh>
    <rPh sb="51" eb="53">
      <t>キニュウ</t>
    </rPh>
    <rPh sb="60" eb="62">
      <t>ヒツヨウ</t>
    </rPh>
    <rPh sb="63" eb="64">
      <t>オウ</t>
    </rPh>
    <rPh sb="65" eb="66">
      <t>ギョウ</t>
    </rPh>
    <rPh sb="67" eb="69">
      <t/>
    </rPh>
    <phoneticPr fontId="16"/>
  </si>
  <si>
    <t>輸入先名称（英語名を併記）</t>
    <rPh sb="0" eb="2">
      <t>ユニュウ</t>
    </rPh>
    <rPh sb="2" eb="3">
      <t>サキ</t>
    </rPh>
    <rPh sb="3" eb="5">
      <t>メイショウ</t>
    </rPh>
    <rPh sb="6" eb="8">
      <t>エイゴ</t>
    </rPh>
    <rPh sb="8" eb="9">
      <t>メイ</t>
    </rPh>
    <rPh sb="10" eb="12">
      <t>ヘイキ</t>
    </rPh>
    <phoneticPr fontId="16"/>
  </si>
  <si>
    <t>荷姿</t>
    <rPh sb="0" eb="2">
      <t>ニスガタ</t>
    </rPh>
    <phoneticPr fontId="16"/>
  </si>
  <si>
    <t>貿易取引条件</t>
    <rPh sb="0" eb="2">
      <t>ボウエキ</t>
    </rPh>
    <rPh sb="2" eb="4">
      <t>トリヒキ</t>
    </rPh>
    <rPh sb="4" eb="6">
      <t>ジョウケン</t>
    </rPh>
    <phoneticPr fontId="16"/>
  </si>
  <si>
    <t>通貨単位</t>
    <phoneticPr fontId="16"/>
  </si>
  <si>
    <t>平均単価</t>
    <phoneticPr fontId="16"/>
  </si>
  <si>
    <t>取引回数</t>
    <phoneticPr fontId="16"/>
  </si>
  <si>
    <t>合計</t>
    <rPh sb="0" eb="2">
      <t>ゴウケイ</t>
    </rPh>
    <phoneticPr fontId="16"/>
  </si>
  <si>
    <t>様式D-1-2 輸入品の概要【開示版】</t>
    <rPh sb="0" eb="2">
      <t>ヨウシキ</t>
    </rPh>
    <rPh sb="8" eb="10">
      <t>ユニュウ</t>
    </rPh>
    <rPh sb="10" eb="11">
      <t>ヒン</t>
    </rPh>
    <rPh sb="12" eb="14">
      <t>ガイヨウ</t>
    </rPh>
    <rPh sb="15" eb="17">
      <t>カイジ</t>
    </rPh>
    <rPh sb="17" eb="18">
      <t>バン</t>
    </rPh>
    <phoneticPr fontId="16"/>
  </si>
  <si>
    <t xml:space="preserve">調査対象期間中に貴社が輸入した調査対象貨物について、輸入先、製品型番及び各品種コードごとの輸入品の概要を記入してください。必要に応じ行を追加してください。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6" eb="37">
      <t>カク</t>
    </rPh>
    <rPh sb="45" eb="48">
      <t>ユニュウヒン</t>
    </rPh>
    <rPh sb="49" eb="51">
      <t>ガイヨウ</t>
    </rPh>
    <rPh sb="52" eb="54">
      <t>キニュウ</t>
    </rPh>
    <rPh sb="61" eb="63">
      <t>ヒツヨウ</t>
    </rPh>
    <rPh sb="64" eb="65">
      <t>オウ</t>
    </rPh>
    <rPh sb="66" eb="67">
      <t>ギョウ</t>
    </rPh>
    <rPh sb="68" eb="70">
      <t/>
    </rPh>
    <phoneticPr fontId="16"/>
  </si>
  <si>
    <t>様式D-1-3　輸入契約の概要</t>
    <rPh sb="0" eb="2">
      <t>ヨウシキ</t>
    </rPh>
    <rPh sb="8" eb="10">
      <t>ユニュウ</t>
    </rPh>
    <rPh sb="10" eb="12">
      <t>ケイヤク</t>
    </rPh>
    <rPh sb="13" eb="15">
      <t>ガイヨウ</t>
    </rPh>
    <phoneticPr fontId="16"/>
  </si>
  <si>
    <t>貴社による調査対象貨物の輸入契約について、輸入先ごとに回答してください。必要に応じ列を追加してください。</t>
    <rPh sb="41" eb="42">
      <t>レツ</t>
    </rPh>
    <phoneticPr fontId="16"/>
  </si>
  <si>
    <t>１．輸入先名称</t>
    <rPh sb="2" eb="4">
      <t>ユニュウ</t>
    </rPh>
    <rPh sb="4" eb="5">
      <t>サキ</t>
    </rPh>
    <rPh sb="5" eb="7">
      <t>メイショウ</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</si>
  <si>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</si>
  <si>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</si>
  <si>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</si>
  <si>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</si>
  <si>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</si>
  <si>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支払通貨単位</t>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</si>
  <si>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</si>
  <si>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</si>
  <si>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</si>
  <si>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商品の引受場所の名称及び所在地</t>
    <phoneticPr fontId="16"/>
  </si>
  <si>
    <t>（１０） 費用の負担区分</t>
    <phoneticPr fontId="16"/>
  </si>
  <si>
    <t>（１１） 貴社及び輸入先以外の契約当事者の名称</t>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</si>
  <si>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</si>
  <si>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</si>
  <si>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</si>
  <si>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</si>
  <si>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</si>
  <si>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t>様式D-１-７  輸入品に係る輸送費等の概要</t>
    <phoneticPr fontId="16"/>
  </si>
  <si>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</si>
  <si>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</si>
  <si>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</si>
  <si>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</si>
  <si>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</si>
  <si>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</si>
  <si>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</si>
  <si>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</si>
  <si>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</si>
  <si>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</si>
  <si>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phoneticPr fontId="16"/>
  </si>
  <si>
    <t>（記載例）</t>
    <phoneticPr fontId="16"/>
  </si>
  <si>
    <t>（株）XYZ</t>
    <rPh sb="1" eb="2">
      <t>カブ</t>
    </rPh>
    <phoneticPr fontId="16"/>
  </si>
  <si>
    <t>×国×県×市</t>
    <rPh sb="1" eb="2">
      <t>コク</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</si>
  <si>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</si>
  <si>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</si>
  <si>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</si>
  <si>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</si>
  <si>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</si>
  <si>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</si>
  <si>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</si>
  <si>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</si>
  <si>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</si>
  <si>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</si>
  <si>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貴社　</t>
    <rPh sb="0" eb="2">
      <t>キシャ</t>
    </rPh>
    <phoneticPr fontId="16"/>
  </si>
  <si>
    <t>日本国内流通業者</t>
    <rPh sb="0" eb="2">
      <t>ニホン</t>
    </rPh>
    <rPh sb="2" eb="4">
      <t>コクナイ</t>
    </rPh>
    <rPh sb="4" eb="6">
      <t>リュウツウ</t>
    </rPh>
    <rPh sb="6" eb="8">
      <t>ギョウシャ</t>
    </rPh>
    <phoneticPr fontId="16"/>
  </si>
  <si>
    <t>産業上の使用者</t>
    <phoneticPr fontId="16"/>
  </si>
  <si>
    <t>様式D-2・D-3　個別輸入取引の内容</t>
    <rPh sb="0" eb="2">
      <t>ヨウシキ</t>
    </rPh>
    <phoneticPr fontId="16"/>
  </si>
  <si>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6"/>
  </si>
  <si>
    <t xml:space="preserve">（注）金額を記入する際には、最小通貨単位まで表示すること、また、記入要領に通貨単位が指定されていない場合は、通貨単位が分かるように、ISO4217の通貨コード英字3桁（例：USD、CNY等）を、様式D-2・D-3の項目名の下に記入してください。ただし、通貨単位が取引ごとに異なる場合は、金額を回答する項目の左側に一列追加して、通貨単位を記入してください。 </t>
    <rPh sb="1" eb="2">
      <t>チュウ</t>
    </rPh>
    <rPh sb="93" eb="94">
      <t>トウ</t>
    </rPh>
    <phoneticPr fontId="16"/>
  </si>
  <si>
    <t>調査項目</t>
    <rPh sb="0" eb="2">
      <t>チョウサ</t>
    </rPh>
    <rPh sb="2" eb="4">
      <t>コウモク</t>
    </rPh>
    <phoneticPr fontId="16"/>
  </si>
  <si>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</si>
  <si>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</si>
  <si>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</si>
  <si>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</si>
  <si>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</si>
  <si>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</si>
  <si>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</si>
  <si>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</si>
  <si>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</si>
  <si>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</si>
  <si>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</si>
  <si>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</si>
  <si>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</si>
  <si>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</si>
  <si>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</si>
  <si>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</si>
  <si>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6"/>
  </si>
  <si>
    <t>Ｄ-2-9-1　　　　　　　　　　</t>
    <phoneticPr fontId="16"/>
  </si>
  <si>
    <t>Ｄ-2-9-2　　　　　　　　　　</t>
  </si>
  <si>
    <t>Ｄ-2-9-3　　　　　　　　　　</t>
  </si>
  <si>
    <t>Ｄ-2-9-4　　　　　　　　　　</t>
  </si>
  <si>
    <t>Ｄ-2-9-5　　　　　　　　　　</t>
  </si>
  <si>
    <t>Ｄ-2-9-6　　　　　　　　　　</t>
  </si>
  <si>
    <t>Ｄ-2-9-7　　　　　　　　　　</t>
  </si>
  <si>
    <t>Ｄ-2-9-8　　　　　　　　　　</t>
  </si>
  <si>
    <t>Ｄ-2-9-9　　　　　　　　　　</t>
  </si>
  <si>
    <t>Ｄ-2-9-10　　　　　　　　　　</t>
    <phoneticPr fontId="16"/>
  </si>
  <si>
    <t>Ｄ-2-10-1　　　　　　　　　　</t>
    <phoneticPr fontId="16"/>
  </si>
  <si>
    <t>Ｄ-2-10-2　　　　　　　　　　</t>
  </si>
  <si>
    <t>Ｄ-2-11　　　　　　　　　　</t>
    <phoneticPr fontId="16"/>
  </si>
  <si>
    <t>Ｄ-2-12　　　　　　　　</t>
    <phoneticPr fontId="16"/>
  </si>
  <si>
    <t>Ｄ-2-13-1　　　　　　　</t>
    <phoneticPr fontId="16"/>
  </si>
  <si>
    <t>Ｄ-2-13-2　　　　　　　</t>
  </si>
  <si>
    <t>Ｄ-2-13-3　　　　　　　</t>
  </si>
  <si>
    <t>Ｄ-2-14</t>
    <phoneticPr fontId="16"/>
  </si>
  <si>
    <t>Ｄ-2-15</t>
    <phoneticPr fontId="16"/>
  </si>
  <si>
    <t>Ｄ-2-16-1</t>
    <phoneticPr fontId="16"/>
  </si>
  <si>
    <t>Ｄ-2-16-2</t>
  </si>
  <si>
    <t>Ｄ-2-16-3</t>
  </si>
  <si>
    <t>Ｄ-2-17</t>
    <phoneticPr fontId="16"/>
  </si>
  <si>
    <t>Ｄ-2-18-1</t>
    <phoneticPr fontId="16"/>
  </si>
  <si>
    <t>Ｄ-2-18-2</t>
  </si>
  <si>
    <t>Ｄ-2-18-3</t>
  </si>
  <si>
    <t>Ｄ-2-19-1</t>
    <phoneticPr fontId="16"/>
  </si>
  <si>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</si>
  <si>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</si>
  <si>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</si>
  <si>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</si>
  <si>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</si>
  <si>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</si>
  <si>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</si>
  <si>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</si>
  <si>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</si>
  <si>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</si>
  <si>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</si>
  <si>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</si>
  <si>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</si>
  <si>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</si>
  <si>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</si>
  <si>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</si>
  <si>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</si>
  <si>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</si>
  <si>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</si>
  <si>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</si>
  <si>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</si>
  <si>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</si>
  <si>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</si>
  <si>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</si>
  <si>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</si>
  <si>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</si>
  <si>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6"/>
  </si>
  <si>
    <t>Ｄ-3-20</t>
    <phoneticPr fontId="16"/>
  </si>
  <si>
    <t>Ｄ-3-21</t>
    <phoneticPr fontId="16"/>
  </si>
  <si>
    <t>Ｄ-3-22</t>
    <phoneticPr fontId="16"/>
  </si>
  <si>
    <t>Ｄ-3-23</t>
    <phoneticPr fontId="16"/>
  </si>
  <si>
    <t>輸入先名称</t>
    <rPh sb="0" eb="3">
      <t>ユニュウサキ</t>
    </rPh>
    <rPh sb="3" eb="5">
      <t>メイショウ</t>
    </rPh>
    <phoneticPr fontId="16"/>
  </si>
  <si>
    <t>輸入先の
関連状況</t>
    <rPh sb="0" eb="3">
      <t>ユニュウサキ</t>
    </rPh>
    <rPh sb="5" eb="7">
      <t>カンレン</t>
    </rPh>
    <rPh sb="7" eb="9">
      <t>ジョウキョウ</t>
    </rPh>
    <phoneticPr fontId="16"/>
  </si>
  <si>
    <t>輸入先業種</t>
    <rPh sb="0" eb="3">
      <t>ユニュウサキ</t>
    </rPh>
    <rPh sb="3" eb="5">
      <t>ギョウシュ</t>
    </rPh>
    <phoneticPr fontId="16"/>
  </si>
  <si>
    <t>社内管理番号</t>
    <rPh sb="0" eb="2">
      <t>シャナイ</t>
    </rPh>
    <rPh sb="2" eb="4">
      <t>カンリ</t>
    </rPh>
    <rPh sb="4" eb="6">
      <t>バンゴウ</t>
    </rPh>
    <phoneticPr fontId="16"/>
  </si>
  <si>
    <t>生産者名称</t>
    <rPh sb="0" eb="3">
      <t>セイサンシャ</t>
    </rPh>
    <rPh sb="3" eb="5">
      <t>メイショウ</t>
    </rPh>
    <phoneticPr fontId="16"/>
  </si>
  <si>
    <t>生産者関連状況</t>
    <rPh sb="0" eb="3">
      <t>セイサンシャ</t>
    </rPh>
    <rPh sb="3" eb="5">
      <t>カンレン</t>
    </rPh>
    <rPh sb="5" eb="7">
      <t>ジョウキョウ</t>
    </rPh>
    <phoneticPr fontId="16"/>
  </si>
  <si>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6"/>
  </si>
  <si>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6"/>
  </si>
  <si>
    <t>輸出者</t>
    <rPh sb="0" eb="3">
      <t>ユシュツシャ</t>
    </rPh>
    <phoneticPr fontId="16"/>
  </si>
  <si>
    <t>輸出者関連状況</t>
    <rPh sb="0" eb="3">
      <t>ユシュツシャ</t>
    </rPh>
    <rPh sb="3" eb="5">
      <t>カンレン</t>
    </rPh>
    <rPh sb="5" eb="7">
      <t>ジョウキョウ</t>
    </rPh>
    <phoneticPr fontId="16"/>
  </si>
  <si>
    <t>輸入者
関連状況</t>
    <rPh sb="0" eb="3">
      <t>ユニュウシャ</t>
    </rPh>
    <rPh sb="4" eb="6">
      <t>カンレン</t>
    </rPh>
    <rPh sb="6" eb="8">
      <t>ジョウキョウ</t>
    </rPh>
    <phoneticPr fontId="16"/>
  </si>
  <si>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6"/>
  </si>
  <si>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6"/>
  </si>
  <si>
    <t>産業上の使用者
名称</t>
    <rPh sb="0" eb="2">
      <t>サンギョウ</t>
    </rPh>
    <rPh sb="2" eb="3">
      <t>ジョウ</t>
    </rPh>
    <rPh sb="4" eb="7">
      <t>シヨウシャ</t>
    </rPh>
    <rPh sb="8" eb="10">
      <t>メイショウ</t>
    </rPh>
    <phoneticPr fontId="16"/>
  </si>
  <si>
    <t>産業上の使用者
関連状況</t>
    <rPh sb="0" eb="2">
      <t>サンギョウ</t>
    </rPh>
    <rPh sb="2" eb="3">
      <t>ジョウ</t>
    </rPh>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</si>
  <si>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</si>
  <si>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</si>
  <si>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インボイスの日付</t>
    <rPh sb="6" eb="8">
      <t>ヒヅケ</t>
    </rPh>
    <phoneticPr fontId="16"/>
  </si>
  <si>
    <t>購入日</t>
    <rPh sb="0" eb="2">
      <t>コウニュウ</t>
    </rPh>
    <rPh sb="2" eb="3">
      <t>ビ</t>
    </rPh>
    <phoneticPr fontId="16"/>
  </si>
  <si>
    <t>引受場所コード</t>
    <rPh sb="0" eb="2">
      <t>ヒキウケ</t>
    </rPh>
    <rPh sb="2" eb="4">
      <t>バショ</t>
    </rPh>
    <phoneticPr fontId="16"/>
  </si>
  <si>
    <t>積出地（港）
コード</t>
    <rPh sb="0" eb="1">
      <t>ツ</t>
    </rPh>
    <rPh sb="1" eb="2">
      <t>ダ</t>
    </rPh>
    <rPh sb="2" eb="3">
      <t>チ</t>
    </rPh>
    <rPh sb="4" eb="5">
      <t>ミナト</t>
    </rPh>
    <phoneticPr fontId="16"/>
  </si>
  <si>
    <t>中継地（港）
コード</t>
    <rPh sb="0" eb="2">
      <t>チュウケイ</t>
    </rPh>
    <rPh sb="2" eb="3">
      <t>チ</t>
    </rPh>
    <rPh sb="4" eb="5">
      <t>ミナト</t>
    </rPh>
    <phoneticPr fontId="16"/>
  </si>
  <si>
    <t>輸入地（港）
コード</t>
    <rPh sb="0" eb="2">
      <t>ユニュウ</t>
    </rPh>
    <rPh sb="2" eb="3">
      <t>チ</t>
    </rPh>
    <rPh sb="4" eb="5">
      <t>ミナト</t>
    </rPh>
    <phoneticPr fontId="16"/>
  </si>
  <si>
    <t>入荷場所
コード</t>
    <rPh sb="0" eb="2">
      <t>ニュウカ</t>
    </rPh>
    <rPh sb="2" eb="4">
      <t>バショ</t>
    </rPh>
    <phoneticPr fontId="16"/>
  </si>
  <si>
    <t>貿易取引
条件</t>
    <rPh sb="0" eb="2">
      <t>ボウエキ</t>
    </rPh>
    <rPh sb="2" eb="4">
      <t>トリヒキ</t>
    </rPh>
    <rPh sb="5" eb="7">
      <t>ジョウケン</t>
    </rPh>
    <phoneticPr fontId="16"/>
  </si>
  <si>
    <t>通貨単位</t>
    <rPh sb="0" eb="2">
      <t>ツウカ</t>
    </rPh>
    <rPh sb="2" eb="4">
      <t>タンイ</t>
    </rPh>
    <phoneticPr fontId="16"/>
  </si>
  <si>
    <t>グロス
購入価格</t>
    <rPh sb="4" eb="6">
      <t>コウニュウ</t>
    </rPh>
    <rPh sb="6" eb="8">
      <t>カカク</t>
    </rPh>
    <phoneticPr fontId="16"/>
  </si>
  <si>
    <t>グロス
購入単価</t>
    <rPh sb="4" eb="6">
      <t>コウニュウ</t>
    </rPh>
    <rPh sb="6" eb="8">
      <t>タンカ</t>
    </rPh>
    <phoneticPr fontId="16"/>
  </si>
  <si>
    <t>購入数量</t>
    <rPh sb="0" eb="2">
      <t>コウニュウ</t>
    </rPh>
    <rPh sb="2" eb="4">
      <t>スウリョウ</t>
    </rPh>
    <phoneticPr fontId="16"/>
  </si>
  <si>
    <t>決済手段</t>
    <rPh sb="0" eb="2">
      <t>ケッサイ</t>
    </rPh>
    <rPh sb="2" eb="4">
      <t>シュダン</t>
    </rPh>
    <phoneticPr fontId="16"/>
  </si>
  <si>
    <t>支払金額</t>
    <rPh sb="0" eb="2">
      <t>シハラ</t>
    </rPh>
    <rPh sb="2" eb="4">
      <t>キンガク</t>
    </rPh>
    <phoneticPr fontId="16"/>
  </si>
  <si>
    <t>支払通貨単位</t>
    <rPh sb="0" eb="2">
      <t>シハラ</t>
    </rPh>
    <rPh sb="2" eb="4">
      <t>ツウカ</t>
    </rPh>
    <rPh sb="4" eb="6">
      <t>タンイ</t>
    </rPh>
    <phoneticPr fontId="16"/>
  </si>
  <si>
    <t>支払換算レート</t>
    <rPh sb="0" eb="2">
      <t>シハライ</t>
    </rPh>
    <rPh sb="2" eb="4">
      <t>カンサン</t>
    </rPh>
    <phoneticPr fontId="16"/>
  </si>
  <si>
    <t>支払換算
レート
適用基準日</t>
    <rPh sb="0" eb="2">
      <t>シハラ</t>
    </rPh>
    <rPh sb="2" eb="4">
      <t>カンサン</t>
    </rPh>
    <rPh sb="9" eb="11">
      <t>テキヨウ</t>
    </rPh>
    <rPh sb="11" eb="14">
      <t>キジュンビ</t>
    </rPh>
    <phoneticPr fontId="16"/>
  </si>
  <si>
    <t>支払換算
レート種類</t>
    <rPh sb="0" eb="2">
      <t>シハライ</t>
    </rPh>
    <rPh sb="2" eb="4">
      <t>カンサン</t>
    </rPh>
    <rPh sb="8" eb="10">
      <t>シュルイ</t>
    </rPh>
    <phoneticPr fontId="16"/>
  </si>
  <si>
    <t>割戻し（購入価格に係るもの）
（注）</t>
    <rPh sb="0" eb="2">
      <t>ワリモド</t>
    </rPh>
    <rPh sb="4" eb="6">
      <t>コウニュウ</t>
    </rPh>
    <rPh sb="6" eb="8">
      <t>カカク</t>
    </rPh>
    <rPh sb="9" eb="10">
      <t>カカ</t>
    </rPh>
    <rPh sb="16" eb="17">
      <t>チュウ</t>
    </rPh>
    <phoneticPr fontId="16"/>
  </si>
  <si>
    <t>割引（購入価格に係るもの）
（注）</t>
    <rPh sb="0" eb="2">
      <t>ワリビキ</t>
    </rPh>
    <rPh sb="3" eb="5">
      <t>コウニュウ</t>
    </rPh>
    <rPh sb="5" eb="7">
      <t>カカク</t>
    </rPh>
    <rPh sb="8" eb="9">
      <t>カカ</t>
    </rPh>
    <phoneticPr fontId="16"/>
  </si>
  <si>
    <t>その他購入価格の修正
（注）</t>
    <rPh sb="2" eb="3">
      <t>タ</t>
    </rPh>
    <rPh sb="3" eb="5">
      <t>コウニュウ</t>
    </rPh>
    <rPh sb="5" eb="7">
      <t>カカク</t>
    </rPh>
    <rPh sb="8" eb="10">
      <t>シュウセイ</t>
    </rPh>
    <phoneticPr fontId="16"/>
  </si>
  <si>
    <t>内国間接税
（注）</t>
    <rPh sb="0" eb="2">
      <t>ナイコク</t>
    </rPh>
    <rPh sb="2" eb="5">
      <t>カンセツゼイ</t>
    </rPh>
    <phoneticPr fontId="16"/>
  </si>
  <si>
    <t>倉庫保管費
（注）</t>
    <rPh sb="0" eb="2">
      <t>ソウコ</t>
    </rPh>
    <rPh sb="2" eb="4">
      <t>ホカン</t>
    </rPh>
    <rPh sb="4" eb="5">
      <t>ヒ</t>
    </rPh>
    <phoneticPr fontId="16"/>
  </si>
  <si>
    <t>倉庫移動費
（注）</t>
    <rPh sb="0" eb="2">
      <t>ソウコ</t>
    </rPh>
    <rPh sb="2" eb="4">
      <t>イドウ</t>
    </rPh>
    <rPh sb="4" eb="5">
      <t>ヒ</t>
    </rPh>
    <phoneticPr fontId="16"/>
  </si>
  <si>
    <t>テスト及び
検査費
（注）</t>
    <rPh sb="3" eb="4">
      <t>オヨ</t>
    </rPh>
    <rPh sb="6" eb="8">
      <t>ケンサ</t>
    </rPh>
    <rPh sb="8" eb="9">
      <t>ヒ</t>
    </rPh>
    <phoneticPr fontId="16"/>
  </si>
  <si>
    <t>輸出国内運賃
（注）</t>
    <rPh sb="0" eb="2">
      <t>ユシュツ</t>
    </rPh>
    <rPh sb="2" eb="4">
      <t>コクナイ</t>
    </rPh>
    <rPh sb="4" eb="6">
      <t>ウンチン</t>
    </rPh>
    <phoneticPr fontId="16"/>
  </si>
  <si>
    <t>輸出国内保険料
（注）</t>
    <rPh sb="2" eb="4">
      <t>コクナイ</t>
    </rPh>
    <rPh sb="4" eb="7">
      <t>ホケンリョウ</t>
    </rPh>
    <phoneticPr fontId="16"/>
  </si>
  <si>
    <t>輸出国内
荷役及び
通関諸費用
（注）</t>
    <rPh sb="2" eb="4">
      <t>コクナイ</t>
    </rPh>
    <rPh sb="5" eb="7">
      <t>ニヤク</t>
    </rPh>
    <rPh sb="7" eb="8">
      <t>オヨ</t>
    </rPh>
    <rPh sb="10" eb="12">
      <t>ツウカン</t>
    </rPh>
    <rPh sb="12" eb="15">
      <t>ショヒヨウ</t>
    </rPh>
    <phoneticPr fontId="16"/>
  </si>
  <si>
    <t>その他の輸出
国内輸送費用
（注）</t>
    <rPh sb="2" eb="3">
      <t>タ</t>
    </rPh>
    <rPh sb="4" eb="6">
      <t>ユシュツ</t>
    </rPh>
    <rPh sb="7" eb="9">
      <t>コクナイ</t>
    </rPh>
    <rPh sb="9" eb="11">
      <t>ユソウ</t>
    </rPh>
    <rPh sb="11" eb="13">
      <t>ヒヨウ</t>
    </rPh>
    <phoneticPr fontId="16"/>
  </si>
  <si>
    <t>輸出税
（注）</t>
    <rPh sb="0" eb="2">
      <t>ユシュツ</t>
    </rPh>
    <rPh sb="2" eb="3">
      <t>ゼイ</t>
    </rPh>
    <phoneticPr fontId="16"/>
  </si>
  <si>
    <t>輸出申告
番号</t>
    <rPh sb="0" eb="2">
      <t>ユシュツ</t>
    </rPh>
    <rPh sb="2" eb="4">
      <t>シンコク</t>
    </rPh>
    <rPh sb="5" eb="7">
      <t>バンゴウ</t>
    </rPh>
    <phoneticPr fontId="16"/>
  </si>
  <si>
    <t>国際運賃
（注）</t>
    <rPh sb="0" eb="2">
      <t>コクサイ</t>
    </rPh>
    <rPh sb="2" eb="4">
      <t>ウンチン</t>
    </rPh>
    <phoneticPr fontId="16"/>
  </si>
  <si>
    <t xml:space="preserve">運送状の番号（B/L又はAWB等）
</t>
    <rPh sb="10" eb="11">
      <t>マタ</t>
    </rPh>
    <phoneticPr fontId="16"/>
  </si>
  <si>
    <t>国際保険料
（注）</t>
    <rPh sb="0" eb="2">
      <t>コクサイ</t>
    </rPh>
    <rPh sb="2" eb="5">
      <t>ホケンリョウ</t>
    </rPh>
    <phoneticPr fontId="16"/>
  </si>
  <si>
    <t>日本国内荷役及び通関諸費用</t>
    <rPh sb="0" eb="2">
      <t>ニホン</t>
    </rPh>
    <rPh sb="2" eb="4">
      <t>コクナイ</t>
    </rPh>
    <rPh sb="4" eb="6">
      <t>ニヤク</t>
    </rPh>
    <rPh sb="6" eb="7">
      <t>オヨ</t>
    </rPh>
    <rPh sb="8" eb="10">
      <t>ツウカン</t>
    </rPh>
    <rPh sb="10" eb="13">
      <t>ショヒヨウ</t>
    </rPh>
    <phoneticPr fontId="16"/>
  </si>
  <si>
    <t>輸入関税</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</si>
  <si>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</si>
  <si>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</si>
  <si>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輸入関税
の払戻し</t>
    <rPh sb="0" eb="2">
      <t>ユニュウ</t>
    </rPh>
    <rPh sb="2" eb="4">
      <t>カンゼイ</t>
    </rPh>
    <rPh sb="6" eb="7">
      <t>ハラ</t>
    </rPh>
    <rPh sb="7" eb="8">
      <t>モド</t>
    </rPh>
    <phoneticPr fontId="16"/>
  </si>
  <si>
    <t>日本国内運賃</t>
    <rPh sb="0" eb="2">
      <t>ニホン</t>
    </rPh>
    <rPh sb="2" eb="4">
      <t>コクナイ</t>
    </rPh>
    <rPh sb="4" eb="6">
      <t>ウンチン</t>
    </rPh>
    <phoneticPr fontId="16"/>
  </si>
  <si>
    <t>日本国内
倉庫保管費</t>
    <rPh sb="0" eb="2">
      <t>ニホン</t>
    </rPh>
    <rPh sb="2" eb="4">
      <t>コクナイ</t>
    </rPh>
    <rPh sb="5" eb="7">
      <t>ソウコ</t>
    </rPh>
    <rPh sb="7" eb="10">
      <t>ホカンヒ</t>
    </rPh>
    <phoneticPr fontId="16"/>
  </si>
  <si>
    <t>日本国内
倉庫移動費</t>
    <rPh sb="0" eb="2">
      <t>ニホン</t>
    </rPh>
    <rPh sb="2" eb="4">
      <t>コクナイ</t>
    </rPh>
    <rPh sb="5" eb="7">
      <t>ソウコ</t>
    </rPh>
    <rPh sb="7" eb="9">
      <t>イドウ</t>
    </rPh>
    <rPh sb="9" eb="10">
      <t>ヒ</t>
    </rPh>
    <phoneticPr fontId="16"/>
  </si>
  <si>
    <t>その他の
輸送費用</t>
    <rPh sb="2" eb="3">
      <t>タ</t>
    </rPh>
    <rPh sb="5" eb="7">
      <t>ユソウ</t>
    </rPh>
    <rPh sb="7" eb="9">
      <t>ヒヨウ</t>
    </rPh>
    <phoneticPr fontId="16"/>
  </si>
  <si>
    <t>その他
費用</t>
    <rPh sb="2" eb="3">
      <t>タ</t>
    </rPh>
    <rPh sb="4" eb="6">
      <t>ヒヨウ</t>
    </rPh>
    <phoneticPr fontId="16"/>
  </si>
  <si>
    <t>単位</t>
    <rPh sb="0" eb="2">
      <t>タンイ</t>
    </rPh>
    <phoneticPr fontId="16"/>
  </si>
  <si>
    <t>(YYYY/MM/DD)</t>
    <phoneticPr fontId="16"/>
  </si>
  <si>
    <t>（kg）</t>
    <phoneticPr fontId="16"/>
  </si>
  <si>
    <t>（円）</t>
    <phoneticPr fontId="16"/>
  </si>
  <si>
    <t>計</t>
    <rPh sb="0" eb="1">
      <t>ケイ</t>
    </rPh>
    <phoneticPr fontId="16"/>
  </si>
  <si>
    <t>様式D-2・D-3　個別輸入取引の内容【開示版】</t>
    <rPh sb="0" eb="2">
      <t>ヨウシキ</t>
    </rPh>
    <rPh sb="20" eb="23">
      <t>カイジバン</t>
    </rPh>
    <phoneticPr fontId="16"/>
  </si>
  <si>
    <t>　Ｄ-2-1-4　　　　　　　　　　　　　</t>
    <phoneticPr fontId="16"/>
  </si>
  <si>
    <t>運送状の番号（B/L又はAWB等）</t>
    <rPh sb="0" eb="2">
      <t>ウンソウ</t>
    </rPh>
    <rPh sb="2" eb="3">
      <t>ジョウ</t>
    </rPh>
    <rPh sb="4" eb="6">
      <t>バンゴウ</t>
    </rPh>
    <rPh sb="10" eb="11">
      <t>マタ</t>
    </rPh>
    <rPh sb="15" eb="16">
      <t>ナド</t>
    </rPh>
    <phoneticPr fontId="16"/>
  </si>
  <si>
    <t xml:space="preserve">E-1　代替可能性 </t>
    <rPh sb="4" eb="6">
      <t>ダイタイ</t>
    </rPh>
    <phoneticPr fontId="16"/>
  </si>
  <si>
    <r>
      <rPr>
        <b/>
        <sz val="12"/>
        <color theme="1"/>
        <rFont val="ＭＳ Ｐゴシック"/>
        <family val="3"/>
        <charset val="128"/>
      </rPr>
      <t>様式E-1-1</t>
    </r>
    <r>
      <rPr>
        <sz val="12"/>
        <color theme="1"/>
        <rFont val="ＭＳ Ｐゴシック"/>
        <family val="3"/>
        <charset val="128"/>
      </rPr>
      <t>　原産国が異なる場合の代替可能性</t>
    </r>
    <rPh sb="0" eb="2">
      <t>ヨウシキ</t>
    </rPh>
    <rPh sb="10" eb="11">
      <t>コク</t>
    </rPh>
    <phoneticPr fontId="16"/>
  </si>
  <si>
    <r>
      <rPr>
        <b/>
        <sz val="12"/>
        <color theme="1"/>
        <rFont val="ＭＳ Ｐゴシック"/>
        <family val="3"/>
        <charset val="128"/>
      </rPr>
      <t>様式E-1-2</t>
    </r>
    <r>
      <rPr>
        <sz val="12"/>
        <color theme="1"/>
        <rFont val="ＭＳ Ｐゴシック"/>
        <family val="3"/>
        <charset val="128"/>
      </rPr>
      <t>　代替可能性の内容</t>
    </r>
    <rPh sb="0" eb="2">
      <t>ヨウシキ</t>
    </rPh>
    <phoneticPr fontId="16"/>
  </si>
  <si>
    <r>
      <rPr>
        <b/>
        <sz val="12"/>
        <color theme="1"/>
        <rFont val="ＭＳ Ｐゴシック"/>
        <family val="3"/>
        <charset val="128"/>
      </rPr>
      <t>様式E-1-3　</t>
    </r>
    <r>
      <rPr>
        <sz val="12"/>
        <color theme="1"/>
        <rFont val="ＭＳ Ｐゴシック"/>
        <family val="3"/>
        <charset val="128"/>
      </rPr>
      <t>代替が不可能な理由</t>
    </r>
    <rPh sb="0" eb="2">
      <t>ヨウシキ</t>
    </rPh>
    <phoneticPr fontId="16"/>
  </si>
  <si>
    <t>品種</t>
    <rPh sb="0" eb="2">
      <t>ヒンシュ</t>
    </rPh>
    <phoneticPr fontId="16"/>
  </si>
  <si>
    <t>01：200系</t>
    <rPh sb="6" eb="7">
      <t>ケイ</t>
    </rPh>
    <phoneticPr fontId="16"/>
  </si>
  <si>
    <t>原産国</t>
    <rPh sb="0" eb="2">
      <t>ゲンサン</t>
    </rPh>
    <rPh sb="2" eb="3">
      <t>コク</t>
    </rPh>
    <phoneticPr fontId="16"/>
  </si>
  <si>
    <t>中　国</t>
    <rPh sb="0" eb="1">
      <t>ナカ</t>
    </rPh>
    <rPh sb="2" eb="3">
      <t>クニ</t>
    </rPh>
    <phoneticPr fontId="34"/>
  </si>
  <si>
    <t>第三国（　　　　）</t>
    <rPh sb="0" eb="1">
      <t>ダイ</t>
    </rPh>
    <rPh sb="1" eb="2">
      <t>サン</t>
    </rPh>
    <rPh sb="2" eb="3">
      <t>コク</t>
    </rPh>
    <phoneticPr fontId="34"/>
  </si>
  <si>
    <t>代替可能性あり</t>
  </si>
  <si>
    <t>E-1-2　代替可能性の内容</t>
    <rPh sb="6" eb="8">
      <t>ダイタイ</t>
    </rPh>
    <rPh sb="8" eb="11">
      <t>カノウセイ</t>
    </rPh>
    <rPh sb="12" eb="14">
      <t>ナイヨウ</t>
    </rPh>
    <phoneticPr fontId="16"/>
  </si>
  <si>
    <t>E-1-3　代替が不可能な理由</t>
    <rPh sb="6" eb="8">
      <t>ダイタイ</t>
    </rPh>
    <rPh sb="9" eb="12">
      <t>フカノウ</t>
    </rPh>
    <rPh sb="13" eb="15">
      <t>リユウ</t>
    </rPh>
    <phoneticPr fontId="16"/>
  </si>
  <si>
    <t>05：その他</t>
    <rPh sb="5" eb="6">
      <t>タ</t>
    </rPh>
    <phoneticPr fontId="16"/>
  </si>
  <si>
    <t>E-2　品種間の相違の状況</t>
    <rPh sb="4" eb="6">
      <t>ヒンシュ</t>
    </rPh>
    <rPh sb="5" eb="6">
      <t>セイヒン</t>
    </rPh>
    <rPh sb="6" eb="7">
      <t>カン</t>
    </rPh>
    <rPh sb="11" eb="13">
      <t>ジョウキョウ</t>
    </rPh>
    <phoneticPr fontId="16"/>
  </si>
  <si>
    <t>様式E-2-1　品種間の相違点</t>
    <rPh sb="8" eb="10">
      <t>ヒンシュ</t>
    </rPh>
    <rPh sb="9" eb="10">
      <t>セイヒン</t>
    </rPh>
    <rPh sb="10" eb="11">
      <t>カン</t>
    </rPh>
    <phoneticPr fontId="16"/>
  </si>
  <si>
    <t>相違</t>
    <rPh sb="0" eb="2">
      <t>ソウイ</t>
    </rPh>
    <phoneticPr fontId="16"/>
  </si>
  <si>
    <t>様式E-2-2　相違の内容・理由</t>
    <rPh sb="14" eb="16">
      <t>リユウ</t>
    </rPh>
    <phoneticPr fontId="16"/>
  </si>
  <si>
    <t>相違の内容・理由</t>
    <rPh sb="0" eb="2">
      <t>ソウイ</t>
    </rPh>
    <rPh sb="3" eb="5">
      <t>ナイヨウ</t>
    </rPh>
    <rPh sb="6" eb="8">
      <t>リユウ</t>
    </rPh>
    <phoneticPr fontId="16"/>
  </si>
  <si>
    <t>原産国</t>
    <rPh sb="0" eb="3">
      <t>ゲンサンコク</t>
    </rPh>
    <phoneticPr fontId="16"/>
  </si>
  <si>
    <t>第三国　　　　　</t>
    <rPh sb="0" eb="1">
      <t>ダイ</t>
    </rPh>
    <rPh sb="1" eb="2">
      <t>サン</t>
    </rPh>
    <rPh sb="2" eb="3">
      <t>コク</t>
    </rPh>
    <phoneticPr fontId="16"/>
  </si>
  <si>
    <t>物理的及び化学的特性の違い</t>
    <rPh sb="0" eb="3">
      <t>ブツリテキ</t>
    </rPh>
    <rPh sb="3" eb="4">
      <t>オヨ</t>
    </rPh>
    <rPh sb="5" eb="8">
      <t>カガクテキ</t>
    </rPh>
    <rPh sb="8" eb="10">
      <t>トクセイ</t>
    </rPh>
    <rPh sb="11" eb="12">
      <t>チガ</t>
    </rPh>
    <phoneticPr fontId="16"/>
  </si>
  <si>
    <t>最終的な用途の違い</t>
    <rPh sb="0" eb="3">
      <t>サイシュウテキ</t>
    </rPh>
    <rPh sb="4" eb="6">
      <t>ヨウト</t>
    </rPh>
    <rPh sb="7" eb="8">
      <t>チガ</t>
    </rPh>
    <phoneticPr fontId="16"/>
  </si>
  <si>
    <t>E-3　品種間の市場における競合</t>
    <rPh sb="4" eb="6">
      <t>ヒンシュ</t>
    </rPh>
    <rPh sb="5" eb="6">
      <t>セイヒン</t>
    </rPh>
    <phoneticPr fontId="16"/>
  </si>
  <si>
    <t>様式E-3-1　品種間の市場における競合</t>
    <rPh sb="8" eb="10">
      <t>ヒンシュ</t>
    </rPh>
    <rPh sb="9" eb="10">
      <t>セイヒン</t>
    </rPh>
    <phoneticPr fontId="16"/>
  </si>
  <si>
    <t>競合</t>
    <rPh sb="0" eb="2">
      <t>キョウゴウ</t>
    </rPh>
    <phoneticPr fontId="16"/>
  </si>
  <si>
    <t>様式E-3-2　競合の内容</t>
    <rPh sb="8" eb="10">
      <t>キョウゴウ</t>
    </rPh>
    <rPh sb="11" eb="13">
      <t>ナイヨウ</t>
    </rPh>
    <phoneticPr fontId="16"/>
  </si>
  <si>
    <t>上記E-3-1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16"/>
  </si>
  <si>
    <t>競合の内容・競合が生じる背景</t>
    <rPh sb="0" eb="2">
      <t>キョウゴウ</t>
    </rPh>
    <rPh sb="3" eb="5">
      <t>ナイヨウ</t>
    </rPh>
    <rPh sb="6" eb="8">
      <t>キョウゴウ</t>
    </rPh>
    <rPh sb="9" eb="10">
      <t>ショウ</t>
    </rPh>
    <rPh sb="12" eb="14">
      <t>ハイケイ</t>
    </rPh>
    <phoneticPr fontId="16"/>
  </si>
  <si>
    <t>競合が生じる背景</t>
    <rPh sb="0" eb="2">
      <t>キョウゴウ</t>
    </rPh>
    <rPh sb="3" eb="4">
      <t>ショウ</t>
    </rPh>
    <rPh sb="6" eb="8">
      <t>ハイケイ</t>
    </rPh>
    <phoneticPr fontId="16"/>
  </si>
  <si>
    <t>E-4　貴社の顧客が購入する際に重視する事項</t>
    <rPh sb="7" eb="9">
      <t>コキャク</t>
    </rPh>
    <phoneticPr fontId="16"/>
  </si>
  <si>
    <t>様式E-4-1　貴社の顧客が購入する際に重視する事項</t>
    <rPh sb="0" eb="2">
      <t>ヨウシキ</t>
    </rPh>
    <rPh sb="8" eb="10">
      <t>キシャ</t>
    </rPh>
    <rPh sb="11" eb="13">
      <t>コキャク</t>
    </rPh>
    <phoneticPr fontId="16"/>
  </si>
  <si>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なお、最も重視する場合を５、最も重視しない場合を1としてください。また、原産国や品種によって重視する事項が異なる場合には、原産国や品種ごとに書き分けてください。</t>
    <rPh sb="3" eb="5">
      <t>コキャク</t>
    </rPh>
    <rPh sb="118" eb="120">
      <t>キカク</t>
    </rPh>
    <rPh sb="189" eb="192">
      <t>ゲンサンコク</t>
    </rPh>
    <rPh sb="193" eb="195">
      <t>ヒンシュ</t>
    </rPh>
    <rPh sb="214" eb="217">
      <t>ゲンサンコク</t>
    </rPh>
    <rPh sb="218" eb="220">
      <t>ヒンシュ</t>
    </rPh>
    <phoneticPr fontId="16"/>
  </si>
  <si>
    <t>（注）様式が足りない場合には、様式を複製して回答してください。</t>
    <rPh sb="1" eb="2">
      <t>チュウ</t>
    </rPh>
    <rPh sb="18" eb="20">
      <t>フクセイ</t>
    </rPh>
    <phoneticPr fontId="16"/>
  </si>
  <si>
    <t>全国共通</t>
    <rPh sb="0" eb="2">
      <t>ゼンコク</t>
    </rPh>
    <rPh sb="2" eb="4">
      <t>キョウツウ</t>
    </rPh>
    <phoneticPr fontId="16"/>
  </si>
  <si>
    <t>全品種共通</t>
    <rPh sb="0" eb="1">
      <t>ゼン</t>
    </rPh>
    <rPh sb="1" eb="3">
      <t>ヒンシュ</t>
    </rPh>
    <rPh sb="3" eb="5">
      <t>キョウツウ</t>
    </rPh>
    <phoneticPr fontId="16"/>
  </si>
  <si>
    <t>重視している事項</t>
    <rPh sb="0" eb="2">
      <t>ジュウシ</t>
    </rPh>
    <rPh sb="6" eb="8">
      <t>ジコウ</t>
    </rPh>
    <phoneticPr fontId="16"/>
  </si>
  <si>
    <t>５段階評価</t>
    <rPh sb="0" eb="3">
      <t>ゴダンカイ</t>
    </rPh>
    <rPh sb="3" eb="5">
      <t>ヒョウカ</t>
    </rPh>
    <phoneticPr fontId="16"/>
  </si>
  <si>
    <t>価格</t>
    <rPh sb="0" eb="2">
      <t>カカク</t>
    </rPh>
    <phoneticPr fontId="16"/>
  </si>
  <si>
    <t>決済条件</t>
    <rPh sb="0" eb="2">
      <t>ケッサイ</t>
    </rPh>
    <rPh sb="2" eb="4">
      <t>ジョウケン</t>
    </rPh>
    <phoneticPr fontId="16"/>
  </si>
  <si>
    <t>品質</t>
    <rPh sb="0" eb="2">
      <t>ヒンシツ</t>
    </rPh>
    <phoneticPr fontId="16"/>
  </si>
  <si>
    <t>輸送網（輸送ネットワーク）</t>
    <rPh sb="0" eb="3">
      <t>ユソウモウ</t>
    </rPh>
    <rPh sb="4" eb="6">
      <t>ユソウ</t>
    </rPh>
    <phoneticPr fontId="16"/>
  </si>
  <si>
    <t>安全性</t>
    <rPh sb="0" eb="3">
      <t>アンゼンセイ</t>
    </rPh>
    <phoneticPr fontId="16"/>
  </si>
  <si>
    <t>品揃えの幅（製品レンジ）</t>
    <rPh sb="0" eb="2">
      <t>シナゾロ</t>
    </rPh>
    <rPh sb="4" eb="5">
      <t>ハバ</t>
    </rPh>
    <rPh sb="6" eb="8">
      <t>セイヒン</t>
    </rPh>
    <phoneticPr fontId="16"/>
  </si>
  <si>
    <t>技術援助（技術サポート）</t>
    <rPh sb="0" eb="2">
      <t>ギジュツ</t>
    </rPh>
    <rPh sb="2" eb="4">
      <t>エンジョ</t>
    </rPh>
    <rPh sb="5" eb="7">
      <t>ギジュツ</t>
    </rPh>
    <phoneticPr fontId="16"/>
  </si>
  <si>
    <t>供給安定性</t>
    <rPh sb="0" eb="2">
      <t>キョウキュウ</t>
    </rPh>
    <rPh sb="2" eb="5">
      <t>アンテイセイ</t>
    </rPh>
    <phoneticPr fontId="16"/>
  </si>
  <si>
    <t>配送期間</t>
    <rPh sb="0" eb="2">
      <t>ハイソウ</t>
    </rPh>
    <rPh sb="2" eb="4">
      <t>キカン</t>
    </rPh>
    <phoneticPr fontId="16"/>
  </si>
  <si>
    <t>規格（JIS等）</t>
    <rPh sb="0" eb="2">
      <t>キカク</t>
    </rPh>
    <rPh sb="6" eb="7">
      <t>トウ</t>
    </rPh>
    <phoneticPr fontId="16"/>
  </si>
  <si>
    <t>その他（</t>
    <rPh sb="2" eb="3">
      <t>タ</t>
    </rPh>
    <phoneticPr fontId="16"/>
  </si>
  <si>
    <t>原産国や品種によって重視する事項が異なる場合には、以下に原産国や品種ごとに書き分けてください。</t>
    <rPh sb="25" eb="27">
      <t>イカ</t>
    </rPh>
    <phoneticPr fontId="16"/>
  </si>
  <si>
    <t>E-4-2-1　重視する事項の相違の有無</t>
    <rPh sb="8" eb="10">
      <t>ジュウシ</t>
    </rPh>
    <rPh sb="12" eb="14">
      <t>ジコウ</t>
    </rPh>
    <rPh sb="18" eb="20">
      <t>ウム</t>
    </rPh>
    <phoneticPr fontId="16"/>
  </si>
  <si>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6"/>
  </si>
  <si>
    <t>日本</t>
    <rPh sb="0" eb="2">
      <t>ニホン</t>
    </rPh>
    <phoneticPr fontId="16"/>
  </si>
  <si>
    <t>第三国</t>
    <rPh sb="0" eb="1">
      <t>ダイ</t>
    </rPh>
    <rPh sb="1" eb="2">
      <t>サン</t>
    </rPh>
    <rPh sb="2" eb="3">
      <t>コク</t>
    </rPh>
    <phoneticPr fontId="16"/>
  </si>
  <si>
    <t>　（国名：　　　　　　　）</t>
    <rPh sb="2" eb="3">
      <t>クニ</t>
    </rPh>
    <rPh sb="3" eb="4">
      <t>メイ</t>
    </rPh>
    <phoneticPr fontId="16"/>
  </si>
  <si>
    <t>重視する事項の相違</t>
    <rPh sb="0" eb="2">
      <t>ジュウシ</t>
    </rPh>
    <rPh sb="4" eb="6">
      <t>ジコウ</t>
    </rPh>
    <phoneticPr fontId="16"/>
  </si>
  <si>
    <t>相違による競合状態への影響</t>
    <rPh sb="5" eb="7">
      <t>キョウゴウ</t>
    </rPh>
    <rPh sb="7" eb="9">
      <t>ジョウタイ</t>
    </rPh>
    <rPh sb="11" eb="13">
      <t>エイキョウ</t>
    </rPh>
    <phoneticPr fontId="16"/>
  </si>
  <si>
    <t>E-4-2-2　相違の影響</t>
    <rPh sb="11" eb="13">
      <t>エイキョウ</t>
    </rPh>
    <phoneticPr fontId="16"/>
  </si>
  <si>
    <t>選択コード一覧</t>
    <rPh sb="0" eb="2">
      <t>センタク</t>
    </rPh>
    <rPh sb="5" eb="7">
      <t>イチラン</t>
    </rPh>
    <phoneticPr fontId="16"/>
  </si>
  <si>
    <t>年</t>
    <rPh sb="0" eb="1">
      <t>ネン</t>
    </rPh>
    <phoneticPr fontId="16"/>
  </si>
  <si>
    <t>品種①（鋼種）</t>
    <rPh sb="0" eb="2">
      <t>ヒンシュ</t>
    </rPh>
    <rPh sb="4" eb="5">
      <t>ハガネ</t>
    </rPh>
    <rPh sb="5" eb="6">
      <t>シュ</t>
    </rPh>
    <phoneticPr fontId="16"/>
  </si>
  <si>
    <t>用途</t>
    <rPh sb="0" eb="2">
      <t>ヨウト</t>
    </rPh>
    <phoneticPr fontId="16"/>
  </si>
  <si>
    <t>関連・非関連</t>
    <rPh sb="0" eb="2">
      <t>カンレン</t>
    </rPh>
    <rPh sb="3" eb="4">
      <t>ヒ</t>
    </rPh>
    <rPh sb="4" eb="6">
      <t>カンレン</t>
    </rPh>
    <phoneticPr fontId="16"/>
  </si>
  <si>
    <t>Ｂ：非関連企業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</si>
  <si>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</si>
  <si>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</si>
  <si>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</si>
  <si>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</si>
  <si>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</si>
  <si>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</si>
  <si>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</si>
  <si>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</si>
  <si>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6"/>
  </si>
  <si>
    <t>貨物の原産国種別</t>
    <rPh sb="0" eb="2">
      <t>カモツ</t>
    </rPh>
    <rPh sb="3" eb="5">
      <t>ゲンサン</t>
    </rPh>
    <rPh sb="5" eb="6">
      <t>コク</t>
    </rPh>
    <rPh sb="6" eb="8">
      <t>シュベツ</t>
    </rPh>
    <phoneticPr fontId="16"/>
  </si>
  <si>
    <t>販売先の属性</t>
    <rPh sb="0" eb="3">
      <t>ハンバイサキ</t>
    </rPh>
    <rPh sb="4" eb="6">
      <t>ゾクセイ</t>
    </rPh>
    <phoneticPr fontId="16"/>
  </si>
  <si>
    <t>受渡し条件コード</t>
    <rPh sb="0" eb="2">
      <t>ウケワタ</t>
    </rPh>
    <rPh sb="3" eb="5">
      <t>ジョウケン</t>
    </rPh>
    <phoneticPr fontId="16"/>
  </si>
  <si>
    <t>庭先渡し</t>
    <phoneticPr fontId="16"/>
  </si>
  <si>
    <t>工場渡し</t>
    <phoneticPr fontId="16"/>
  </si>
  <si>
    <t>原産国コード</t>
    <rPh sb="0" eb="2">
      <t>ゲンサン</t>
    </rPh>
    <rPh sb="2" eb="3">
      <t>コク</t>
    </rPh>
    <phoneticPr fontId="16"/>
  </si>
  <si>
    <t>全原産国共通</t>
    <phoneticPr fontId="16"/>
  </si>
  <si>
    <t>本邦</t>
    <rPh sb="0" eb="2">
      <t>ホンポウ</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</si>
  <si>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</si>
  <si>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</si>
  <si>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</si>
  <si>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</si>
  <si>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</si>
  <si>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</si>
  <si>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</si>
  <si>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</si>
  <si>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</si>
  <si>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販売先業種（B）</t>
    <rPh sb="0" eb="3">
      <t>ハンバイサキ</t>
    </rPh>
    <rPh sb="3" eb="5">
      <t>ギョウシュ</t>
    </rPh>
    <phoneticPr fontId="16"/>
  </si>
  <si>
    <t>A：輸出国内に所在する商社等の流通業者（Bを除く）</t>
    <phoneticPr fontId="16"/>
  </si>
  <si>
    <t>B：輸出者</t>
    <phoneticPr fontId="16"/>
  </si>
  <si>
    <t>C1：輸入者（流通業者）</t>
    <phoneticPr fontId="16"/>
  </si>
  <si>
    <t>C2：:輸入者（産業上の使用者）</t>
    <phoneticPr fontId="16"/>
  </si>
  <si>
    <t>C3：輸入者（関連企業間の取引）</t>
    <phoneticPr fontId="16"/>
  </si>
  <si>
    <t>C4：その他の輸入者（輸入者の具体的な業種不明）</t>
    <phoneticPr fontId="16"/>
  </si>
  <si>
    <t>D：日本国内に所在する商社等の流通業者（C1からC3を除く）</t>
    <phoneticPr fontId="16"/>
  </si>
  <si>
    <t>E：調査対象貨物を原材料として使用する産業上の使用者（C2を除く）</t>
    <phoneticPr fontId="16"/>
  </si>
  <si>
    <t>F：業種が不明の場合</t>
    <phoneticPr fontId="16"/>
  </si>
  <si>
    <t>G：（その他の業種）</t>
    <phoneticPr fontId="16"/>
  </si>
  <si>
    <t>輸入先業種</t>
    <rPh sb="0" eb="2">
      <t>ユニュウ</t>
    </rPh>
    <rPh sb="2" eb="3">
      <t>サキ</t>
    </rPh>
    <rPh sb="3" eb="5">
      <t>ギョウシュ</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</si>
  <si>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</si>
  <si>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</si>
  <si>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</si>
  <si>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</si>
  <si>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</si>
  <si>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</si>
  <si>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</si>
  <si>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</si>
  <si>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</si>
  <si>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</si>
  <si>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</si>
  <si>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</si>
  <si>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</si>
  <si>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</si>
  <si>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</si>
  <si>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</si>
  <si>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</si>
  <si>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</si>
  <si>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</si>
  <si>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</si>
  <si>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</si>
  <si>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</si>
  <si>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</si>
  <si>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</si>
  <si>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</si>
  <si>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</si>
  <si>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</si>
  <si>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</si>
  <si>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</si>
  <si>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</si>
  <si>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</si>
  <si>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</si>
  <si>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</si>
  <si>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代替可能性</t>
    <phoneticPr fontId="16"/>
  </si>
  <si>
    <t>一定の条件を満たせば代替可能</t>
  </si>
  <si>
    <t>代替不可能</t>
  </si>
  <si>
    <t>わからない</t>
  </si>
  <si>
    <t>A：関連企業</t>
    <rPh sb="2" eb="4">
      <t>カンレン</t>
    </rPh>
    <rPh sb="4" eb="6">
      <t>キギョウ</t>
    </rPh>
    <phoneticPr fontId="16"/>
  </si>
  <si>
    <t>B：非関連企業</t>
    <rPh sb="2" eb="3">
      <t>ヒ</t>
    </rPh>
    <rPh sb="3" eb="5">
      <t>カンレン</t>
    </rPh>
    <rPh sb="5" eb="7">
      <t>キギョウ</t>
    </rPh>
    <phoneticPr fontId="16"/>
  </si>
  <si>
    <t>A：ダンボール</t>
    <phoneticPr fontId="16"/>
  </si>
  <si>
    <t>B：木箱</t>
    <rPh sb="2" eb="4">
      <t>キバコ</t>
    </rPh>
    <phoneticPr fontId="16"/>
  </si>
  <si>
    <t>C：天板</t>
    <rPh sb="2" eb="4">
      <t>テンバン</t>
    </rPh>
    <phoneticPr fontId="16"/>
  </si>
  <si>
    <t>D：フープのみ</t>
    <phoneticPr fontId="16"/>
  </si>
  <si>
    <t>販売先業種（C）</t>
    <rPh sb="0" eb="3">
      <t>ハンバイサキ</t>
    </rPh>
    <rPh sb="3" eb="5">
      <t>ギョウシュ</t>
    </rPh>
    <phoneticPr fontId="16"/>
  </si>
  <si>
    <t>E：フープ及び紙包装</t>
    <phoneticPr fontId="16"/>
  </si>
  <si>
    <t>A：商社等の流通業者</t>
    <phoneticPr fontId="16"/>
  </si>
  <si>
    <t>F：金属包装</t>
    <rPh sb="2" eb="4">
      <t>キンゾク</t>
    </rPh>
    <rPh sb="4" eb="6">
      <t>ホウソウ</t>
    </rPh>
    <phoneticPr fontId="16"/>
  </si>
  <si>
    <t>B：産業上の使用者</t>
    <phoneticPr fontId="16"/>
  </si>
  <si>
    <t>C：業種が不明の場合</t>
    <phoneticPr fontId="16"/>
  </si>
  <si>
    <t>D：（その他の業種）</t>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</si>
  <si>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</si>
  <si>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</si>
  <si>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</si>
  <si>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</si>
  <si>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</si>
  <si>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</si>
  <si>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</si>
  <si>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</si>
  <si>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</si>
  <si>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CIP：輸送費・保険料込み条件</t>
    <rPh sb="8" eb="11">
      <t>ホケンリョウ</t>
    </rPh>
    <phoneticPr fontId="16"/>
  </si>
  <si>
    <t xml:space="preserve">・本シートでは、輸入、国内販売量、国内販売額等の各様式における数値の整合性を確認できるようになっています。
 </t>
    <rPh sb="1" eb="2">
      <t>ホン</t>
    </rPh>
    <phoneticPr fontId="16"/>
  </si>
  <si>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6"/>
  </si>
  <si>
    <t>項目</t>
    <rPh sb="0" eb="2">
      <t>コウモク</t>
    </rPh>
    <phoneticPr fontId="16"/>
  </si>
  <si>
    <t>様式</t>
    <rPh sb="0" eb="2">
      <t>ヨウシキ</t>
    </rPh>
    <phoneticPr fontId="16"/>
  </si>
  <si>
    <t>適用</t>
    <rPh sb="0" eb="2">
      <t>テキヨウ</t>
    </rPh>
    <phoneticPr fontId="16"/>
  </si>
  <si>
    <t>整合性チェック（合計）
（自動入力）</t>
    <rPh sb="0" eb="2">
      <t>セイゴウ</t>
    </rPh>
    <rPh sb="2" eb="3">
      <t>セイ</t>
    </rPh>
    <rPh sb="8" eb="10">
      <t>ゴウケイ</t>
    </rPh>
    <phoneticPr fontId="16"/>
  </si>
  <si>
    <t>整合しない理由がある場合、その理由</t>
    <rPh sb="0" eb="2">
      <t>セイゴウ</t>
    </rPh>
    <rPh sb="5" eb="7">
      <t>リユウ</t>
    </rPh>
    <rPh sb="10" eb="12">
      <t>バアイ</t>
    </rPh>
    <rPh sb="15" eb="17">
      <t>リユウ</t>
    </rPh>
    <phoneticPr fontId="16"/>
  </si>
  <si>
    <t>令和4年</t>
    <rPh sb="0" eb="2">
      <t>レイワ</t>
    </rPh>
    <rPh sb="3" eb="4">
      <t>ネン</t>
    </rPh>
    <phoneticPr fontId="16"/>
  </si>
  <si>
    <t>令和5年</t>
    <rPh sb="0" eb="2">
      <t>レイワ</t>
    </rPh>
    <rPh sb="3" eb="4">
      <t>ネン</t>
    </rPh>
    <phoneticPr fontId="16"/>
  </si>
  <si>
    <t>令和6年</t>
    <rPh sb="0" eb="2">
      <t>レイワ</t>
    </rPh>
    <rPh sb="3" eb="4">
      <t>ネン</t>
    </rPh>
    <phoneticPr fontId="16"/>
  </si>
  <si>
    <t>(2022年)</t>
    <phoneticPr fontId="16"/>
  </si>
  <si>
    <t>(2023年)</t>
  </si>
  <si>
    <t>(2024年)</t>
  </si>
  <si>
    <t>調査対象貨物、第三国産同種の貨物及び本邦産同種の貨物の国内販売量</t>
    <rPh sb="27" eb="29">
      <t>コクナイ</t>
    </rPh>
    <rPh sb="29" eb="31">
      <t>ハンバイ</t>
    </rPh>
    <rPh sb="31" eb="32">
      <t>リョウ</t>
    </rPh>
    <phoneticPr fontId="16"/>
  </si>
  <si>
    <t>B-1</t>
    <phoneticPr fontId="16"/>
  </si>
  <si>
    <t>1.(5)国内販売量</t>
    <rPh sb="5" eb="7">
      <t>コクナイ</t>
    </rPh>
    <rPh sb="7" eb="9">
      <t>ハンバイ</t>
    </rPh>
    <rPh sb="9" eb="10">
      <t>リョウ</t>
    </rPh>
    <phoneticPr fontId="16"/>
  </si>
  <si>
    <r>
      <t>C-</t>
    </r>
    <r>
      <rPr>
        <sz val="11"/>
        <rFont val="ＭＳ Ｐゴシック"/>
        <family val="3"/>
        <charset val="128"/>
      </rPr>
      <t>1</t>
    </r>
    <phoneticPr fontId="16"/>
  </si>
  <si>
    <t>(1)販売数量　小計</t>
    <rPh sb="3" eb="5">
      <t>ハンバイ</t>
    </rPh>
    <rPh sb="5" eb="7">
      <t>スウリョウ</t>
    </rPh>
    <rPh sb="8" eb="10">
      <t>ショウケイ</t>
    </rPh>
    <phoneticPr fontId="16"/>
  </si>
  <si>
    <t>整合性チェック（自動入力）</t>
    <phoneticPr fontId="16"/>
  </si>
  <si>
    <t>調査対象貨物、第三国産同種の貨物及び本邦産同種の貨物の国内販売額</t>
    <rPh sb="27" eb="29">
      <t>コクナイ</t>
    </rPh>
    <rPh sb="29" eb="31">
      <t>ハンバイ</t>
    </rPh>
    <rPh sb="31" eb="32">
      <t>ガク</t>
    </rPh>
    <phoneticPr fontId="16"/>
  </si>
  <si>
    <t>(2)販売金額税抜　小計</t>
    <rPh sb="3" eb="5">
      <t>ハンバイ</t>
    </rPh>
    <rPh sb="5" eb="7">
      <t>キンガク</t>
    </rPh>
    <rPh sb="7" eb="8">
      <t>ゼイ</t>
    </rPh>
    <rPh sb="8" eb="9">
      <t>ヌ</t>
    </rPh>
    <rPh sb="10" eb="12">
      <t>ショウケイ</t>
    </rPh>
    <phoneticPr fontId="16"/>
  </si>
  <si>
    <t>調査対象貨物の輸入量</t>
    <rPh sb="0" eb="2">
      <t>チョウサ</t>
    </rPh>
    <rPh sb="2" eb="4">
      <t>タイショウ</t>
    </rPh>
    <rPh sb="4" eb="6">
      <t>カモツ</t>
    </rPh>
    <rPh sb="7" eb="9">
      <t>ユニュウ</t>
    </rPh>
    <rPh sb="9" eb="10">
      <t>リョウ</t>
    </rPh>
    <phoneticPr fontId="16"/>
  </si>
  <si>
    <t>1．(2))輸入量　うち調査対象貨物</t>
    <rPh sb="6" eb="8">
      <t>ユニュウ</t>
    </rPh>
    <rPh sb="8" eb="9">
      <t>リョウ</t>
    </rPh>
    <phoneticPr fontId="16"/>
  </si>
  <si>
    <t>D-1-2</t>
    <phoneticPr fontId="16"/>
  </si>
  <si>
    <t>購入数量の合計</t>
    <rPh sb="0" eb="2">
      <t>コウニュウ</t>
    </rPh>
    <rPh sb="2" eb="4">
      <t>スウリョウ</t>
    </rPh>
    <rPh sb="5" eb="7">
      <t>ゴウケイ</t>
    </rPh>
    <phoneticPr fontId="16"/>
  </si>
  <si>
    <t>D-2-17　購入数量合計</t>
    <rPh sb="7" eb="9">
      <t>コウニュウ</t>
    </rPh>
    <rPh sb="9" eb="11">
      <t>スウリョウ</t>
    </rPh>
    <rPh sb="11" eb="13">
      <t>ゴウケイ</t>
    </rPh>
    <phoneticPr fontId="16"/>
  </si>
  <si>
    <t>支払日
（決済日）</t>
    <rPh sb="0" eb="3">
      <t>シハライビ</t>
    </rPh>
    <rPh sb="5" eb="8">
      <t>ケッサイビ</t>
    </rPh>
    <phoneticPr fontId="16"/>
  </si>
  <si>
    <t>支払換算
レート</t>
    <rPh sb="0" eb="2">
      <t>シハライ</t>
    </rPh>
    <rPh sb="2" eb="4">
      <t>カンサン</t>
    </rPh>
    <phoneticPr fontId="16"/>
  </si>
  <si>
    <t>梱包費用
（注）</t>
    <rPh sb="0" eb="2">
      <t>コンポウ</t>
    </rPh>
    <rPh sb="2" eb="4">
      <t>ヒヨウ</t>
    </rPh>
    <phoneticPr fontId="16"/>
  </si>
  <si>
    <t>梱包費用
（注）</t>
    <rPh sb="0" eb="2">
      <t>コンポウ</t>
    </rPh>
    <rPh sb="3" eb="4">
      <t>ヨウ</t>
    </rPh>
    <phoneticPr fontId="16"/>
  </si>
  <si>
    <t>A-5-1</t>
    <phoneticPr fontId="16"/>
  </si>
  <si>
    <t>A-6</t>
    <phoneticPr fontId="16"/>
  </si>
  <si>
    <t>Ｃ-1</t>
  </si>
  <si>
    <t>Ｃ-1</t>
    <phoneticPr fontId="16"/>
  </si>
  <si>
    <t>D-2・D-3</t>
  </si>
  <si>
    <t>E-1-1</t>
  </si>
  <si>
    <t>E-2-2</t>
    <phoneticPr fontId="16"/>
  </si>
  <si>
    <t>E-4-2</t>
  </si>
  <si>
    <t>未使用</t>
    <rPh sb="0" eb="3">
      <t>ミシヨウ</t>
    </rPh>
    <phoneticPr fontId="16"/>
  </si>
  <si>
    <t>様式E-1-1・E-1-2・E-1-3</t>
    <rPh sb="0" eb="2">
      <t>ヨウシキ</t>
    </rPh>
    <phoneticPr fontId="34"/>
  </si>
  <si>
    <t>様式E-2-1・E-2-2</t>
    <rPh sb="0" eb="2">
      <t>ヨウシキ</t>
    </rPh>
    <phoneticPr fontId="34"/>
  </si>
  <si>
    <t>様式E-4-1</t>
    <rPh sb="0" eb="2">
      <t>ヨウシキ</t>
    </rPh>
    <phoneticPr fontId="34"/>
  </si>
  <si>
    <t>様式E-4-2</t>
    <rPh sb="0" eb="2">
      <t>ヨウシキ</t>
    </rPh>
    <phoneticPr fontId="34"/>
  </si>
  <si>
    <r>
      <t>貴社の状況に応じて、表を適宜修正してください</t>
    </r>
    <r>
      <rPr>
        <b/>
        <sz val="11"/>
        <rFont val="ＭＳ Ｐゴシック"/>
        <family val="3"/>
        <charset val="128"/>
      </rPr>
      <t>。</t>
    </r>
    <r>
      <rPr>
        <b/>
        <u/>
        <sz val="11"/>
        <color rgb="FFFF0000"/>
        <rFont val="ＭＳ Ｐゴシック"/>
        <family val="3"/>
        <charset val="128"/>
      </rPr>
      <t>該当する会社が存在しない場合は、「該当なし」と記載してください。</t>
    </r>
    <phoneticPr fontId="16"/>
  </si>
  <si>
    <t>2.(5)-2国内販売額</t>
    <rPh sb="7" eb="9">
      <t>コクナイ</t>
    </rPh>
    <rPh sb="9" eb="11">
      <t>ハンバイ</t>
    </rPh>
    <rPh sb="11" eb="12">
      <t>ガク</t>
    </rPh>
    <phoneticPr fontId="16"/>
  </si>
  <si>
    <t>支払日
（決済日）</t>
    <rPh sb="0" eb="3">
      <t>シハライビ</t>
    </rPh>
    <phoneticPr fontId="16"/>
  </si>
  <si>
    <t>その他（工場出荷後の加工費等）（円/ｋｇ）（自動入力）</t>
    <phoneticPr fontId="16"/>
  </si>
  <si>
    <t>⑻その他（工場出荷後の加工費等）（円）</t>
    <phoneticPr fontId="16"/>
  </si>
  <si>
    <t>（8）その他（工場出荷後の加工費等）（円）</t>
    <phoneticPr fontId="16"/>
  </si>
  <si>
    <r>
      <rPr>
        <sz val="11"/>
        <rFont val="ＭＳ Ｐゴシック"/>
        <family val="3"/>
        <charset val="128"/>
      </rPr>
      <t>輸入数量（kg）</t>
    </r>
    <rPh sb="0" eb="2">
      <t>ユニュウ</t>
    </rPh>
    <rPh sb="2" eb="4">
      <t>スウリョウ</t>
    </rPh>
    <phoneticPr fontId="16"/>
  </si>
  <si>
    <r>
      <t>グロス</t>
    </r>
    <r>
      <rPr>
        <sz val="11"/>
        <rFont val="ＭＳ Ｐゴシック"/>
        <family val="3"/>
        <charset val="128"/>
      </rPr>
      <t>輸入価格</t>
    </r>
    <rPh sb="3" eb="5">
      <t>ユニュウ</t>
    </rPh>
    <phoneticPr fontId="16"/>
  </si>
  <si>
    <t>輸入数量（kg）</t>
    <rPh sb="0" eb="2">
      <t>ユニュウ</t>
    </rPh>
    <rPh sb="2" eb="4">
      <t>スウリョウ</t>
    </rPh>
    <phoneticPr fontId="16"/>
  </si>
  <si>
    <t>グロス輸入価格</t>
    <rPh sb="3" eb="5">
      <t>ユニュウ</t>
    </rPh>
    <phoneticPr fontId="16"/>
  </si>
  <si>
    <t>E-1-1 日　本</t>
    <phoneticPr fontId="16"/>
  </si>
  <si>
    <t>-</t>
  </si>
  <si>
    <t>溶融亜鉛めっき鋼帯及び鋼板（輸入者）</t>
    <phoneticPr fontId="16"/>
  </si>
  <si>
    <t>品種コード①（製品の形状）</t>
    <rPh sb="7" eb="9">
      <t>セイヒン</t>
    </rPh>
    <rPh sb="10" eb="12">
      <t>ケイジョウ</t>
    </rPh>
    <phoneticPr fontId="11"/>
  </si>
  <si>
    <t>01：鋼帯（02以外のもの）</t>
  </si>
  <si>
    <t>02：鋼帯（切断し幅を調整したもの）</t>
  </si>
  <si>
    <t>03：鋼板（長方形（正方形を含む。）のもの）</t>
  </si>
  <si>
    <t>04：鋼板（03以外のもの）</t>
  </si>
  <si>
    <t>品種コード②（エッジの状態）</t>
    <rPh sb="0" eb="2">
      <t>ヒンシュ</t>
    </rPh>
    <phoneticPr fontId="11"/>
  </si>
  <si>
    <t>01：ミルエッジ</t>
  </si>
  <si>
    <t>02：カットエッジ（スリットエッジ）</t>
  </si>
  <si>
    <t>01：熱間圧延</t>
  </si>
  <si>
    <t>02：冷間圧延</t>
  </si>
  <si>
    <t>品種コード④（原板の厚み）</t>
    <rPh sb="0" eb="2">
      <t>ヒンシュ</t>
    </rPh>
    <phoneticPr fontId="11"/>
  </si>
  <si>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</si>
  <si>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</si>
  <si>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</si>
  <si>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</si>
  <si>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</si>
  <si>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</si>
  <si>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</si>
  <si>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</si>
  <si>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</si>
  <si>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</si>
  <si>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</si>
  <si>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</si>
  <si>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</si>
  <si>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</si>
  <si>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</si>
  <si>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</si>
  <si>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</si>
  <si>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</si>
  <si>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</si>
  <si>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</si>
  <si>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</si>
  <si>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</si>
  <si>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</si>
  <si>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</si>
  <si>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</si>
  <si>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</si>
  <si>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</si>
  <si>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</si>
  <si>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</si>
  <si>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01：610mm未満</t>
  </si>
  <si>
    <t>02：610mm以上762mm未満</t>
  </si>
  <si>
    <t>03：762mm以上914mm未満</t>
  </si>
  <si>
    <t>04：914mm以上1219mm未満</t>
  </si>
  <si>
    <t>05：1219mm以上1524mm未満</t>
  </si>
  <si>
    <t>06：1524mm以上1829mm未満</t>
  </si>
  <si>
    <t>07：1829mm以上</t>
  </si>
  <si>
    <t>01：A</t>
  </si>
  <si>
    <t>02：B</t>
  </si>
  <si>
    <t>03：C</t>
  </si>
  <si>
    <t>04：D</t>
  </si>
  <si>
    <t>05：E</t>
  </si>
  <si>
    <t>06：F</t>
  </si>
  <si>
    <t>07：G</t>
  </si>
  <si>
    <t>08：H</t>
  </si>
  <si>
    <t>09：I</t>
  </si>
  <si>
    <t>10：J</t>
  </si>
  <si>
    <t>11：その他</t>
  </si>
  <si>
    <t>01：0.05%未満</t>
  </si>
  <si>
    <t>02：0.05%以上0.1%未満</t>
  </si>
  <si>
    <t>03：0.1%以上</t>
  </si>
  <si>
    <t>01：0.0008%未満</t>
  </si>
  <si>
    <t>02：0.0008%以上0.0041%未満</t>
  </si>
  <si>
    <t>03：0.0041%以上0.1%未満</t>
  </si>
  <si>
    <t>04：0.1%以上</t>
  </si>
  <si>
    <t>01：Z06</t>
  </si>
  <si>
    <t>02：Z08</t>
  </si>
  <si>
    <t>03：Z10</t>
  </si>
  <si>
    <t>04：Z12</t>
  </si>
  <si>
    <t>05：Z14</t>
  </si>
  <si>
    <t>06：Z18</t>
  </si>
  <si>
    <t>07：Z20</t>
  </si>
  <si>
    <t>08：Z22</t>
  </si>
  <si>
    <t>09：Z25</t>
  </si>
  <si>
    <t>10：Z27</t>
  </si>
  <si>
    <t>11：Z35</t>
  </si>
  <si>
    <t>12：Z37</t>
  </si>
  <si>
    <t>13：Z45</t>
  </si>
  <si>
    <t>14：Z60</t>
  </si>
  <si>
    <t>15：その他</t>
  </si>
  <si>
    <t>01：亜鉛以外の元素の含有割合がいずれも1.0％以下</t>
  </si>
  <si>
    <t>02：亜鉛以外の元素のうち少なくとも一つは含有割合が1.0％を超える</t>
  </si>
  <si>
    <t>01：クロメートフリー処理</t>
  </si>
  <si>
    <t>02：クロメート処理</t>
  </si>
  <si>
    <t>03：リン酸塩処理</t>
  </si>
  <si>
    <t>04：無処理</t>
  </si>
  <si>
    <t>05：その他</t>
  </si>
  <si>
    <t>品種コード⑪（化成処理）</t>
    <phoneticPr fontId="16"/>
  </si>
  <si>
    <t>品種コード⑫（塗油）</t>
    <phoneticPr fontId="16"/>
  </si>
  <si>
    <t>01：塗油</t>
  </si>
  <si>
    <t>02：無塗油</t>
    <phoneticPr fontId="16"/>
  </si>
  <si>
    <t>韓国</t>
    <rPh sb="0" eb="2">
      <t>カンコク</t>
    </rPh>
    <phoneticPr fontId="16"/>
  </si>
  <si>
    <t>Ｄ-2-9-11　　　　　　　　　　</t>
  </si>
  <si>
    <t>Ｄ-2-9-12　　　　　　　　　　</t>
  </si>
  <si>
    <t>韓　国</t>
    <rPh sb="0" eb="1">
      <t>カン</t>
    </rPh>
    <rPh sb="2" eb="3">
      <t>クニ</t>
    </rPh>
    <phoneticPr fontId="34"/>
  </si>
  <si>
    <t>品種②（原板の厚み）</t>
    <rPh sb="0" eb="2">
      <t>ヒンシュ</t>
    </rPh>
    <phoneticPr fontId="11"/>
  </si>
  <si>
    <t>品種コード③（原板の圧延方法）</t>
    <phoneticPr fontId="16"/>
  </si>
  <si>
    <t>品種コード⑤(原板の幅)</t>
    <phoneticPr fontId="16"/>
  </si>
  <si>
    <t>品種コード⑥（原板の化学成分ⅰ）</t>
    <phoneticPr fontId="16"/>
  </si>
  <si>
    <t>品種コード⑦（原板の化学成分ⅱ）</t>
    <phoneticPr fontId="16"/>
  </si>
  <si>
    <t>品種コード⑧（原板の化学成分ⅲ）</t>
    <phoneticPr fontId="16"/>
  </si>
  <si>
    <t>品種コード⑨（めっき付着量（両面の合計））</t>
    <phoneticPr fontId="16"/>
  </si>
  <si>
    <t>品種コード⑩（めっき層の成分）</t>
    <phoneticPr fontId="16"/>
  </si>
  <si>
    <t>各ページに「開示版説明」シートに戻るボタンがあります。</t>
    <rPh sb="0" eb="1">
      <t>カク</t>
    </rPh>
    <rPh sb="6" eb="8">
      <t>カイジ</t>
    </rPh>
    <rPh sb="8" eb="9">
      <t>バン</t>
    </rPh>
    <rPh sb="9" eb="11">
      <t>セツメイ</t>
    </rPh>
    <rPh sb="16" eb="17">
      <t>モド</t>
    </rPh>
    <phoneticPr fontId="16"/>
  </si>
  <si>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</si>
  <si>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t>A-5-1-⑥</t>
    <phoneticPr fontId="16"/>
  </si>
  <si>
    <t>A-5-1-⑪</t>
    <phoneticPr fontId="16"/>
  </si>
  <si>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16"/>
  </si>
  <si>
    <t>上記E-1-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16"/>
  </si>
  <si>
    <t>上記E-1-1において「代替不可能」と回答した場合には、その理由を青色のセルに回答してください。</t>
    <rPh sb="33" eb="35">
      <t>アオイロ</t>
    </rPh>
    <rPh sb="39" eb="41">
      <t>カイトウ</t>
    </rPh>
    <phoneticPr fontId="16"/>
  </si>
  <si>
    <t>上記E-2-1において、相違が「有」と回答した場合、その内容及びそのような相違が生じる理由を原産国・品種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6"/>
  </si>
  <si>
    <t>（記載に当たっての留意点）
・原産国の列については、該当する品種の原産国を選択してください。
・原産国の列で、第三国を選択した場合は、第三国名を右列に記載してください。
・品種の列については、例えば、相違が生じている品種を記載してください。記載例：「熱延原板と冷延原板」、「板厚○mm～○mmと、板厚○mm～○mm」
・品種の相違が物理的及び化学的特性により生じている場合は、物理的及び化学的特性の違いの列に記載してください。記載例：「板厚○mm以上の鋼板は、板厚○mm以下の鋼板に比べ、○○に差がある。その理由は○○等の化学的特性による影響である。」
・品種の相違が最終的な用途の違いにより生じている場合は、最終的な用途の違いの列に記載してください。記載例：「板厚○mm以上の鋼板は○○の用途に使用されるが、板厚○mm未満の鋼板は○○の用途に使用される。その理由は○○からである。」</t>
    <rPh sb="125" eb="127">
      <t>ネツエン</t>
    </rPh>
    <rPh sb="130" eb="132">
      <t>レイエン</t>
    </rPh>
    <phoneticPr fontId="16"/>
  </si>
  <si>
    <t>調査対象貨物、第三国産同種の貨物及び本邦産同種の貨物について、同種又は異なる品種間で比較した場合、その市場における競合の有無を回答してください。</t>
    <rPh sb="31" eb="33">
      <t>ドウシュ</t>
    </rPh>
    <rPh sb="33" eb="34">
      <t>マタ</t>
    </rPh>
    <rPh sb="35" eb="36">
      <t>コト</t>
    </rPh>
    <rPh sb="38" eb="40">
      <t>ヒンシュ</t>
    </rPh>
    <rPh sb="39" eb="40">
      <t>セイヒン</t>
    </rPh>
    <rPh sb="40" eb="41">
      <t>カン</t>
    </rPh>
    <rPh sb="51" eb="53">
      <t>シジョウ</t>
    </rPh>
    <rPh sb="57" eb="59">
      <t>キョウゴウ</t>
    </rPh>
    <phoneticPr fontId="16"/>
  </si>
  <si>
    <t>（記載に当たっての留意点）
・競合の内容（原産国）の列については、競合の内容について、該当する原産国と品種（板厚、板幅、めっき付着量等）記載してください。例：「日本産の板厚●mm～●mmと中国産の板厚●mm～●mm」。「日本産の板幅●mm」と「中国産の板幅●mm」、「第三国産の板幅●mm」。
・競合が生じている背景の列については、競合の内容が生じている背景を記載してください。例：「●産の板厚●mm～●mmと●産の板厚●mm～●mmは、建築用に使用されている。性能に差異はないため、価格交渉の際引き合いにだされている。」</t>
    <rPh sb="63" eb="65">
      <t>フチャク</t>
    </rPh>
    <rPh sb="65" eb="66">
      <t>リョウ</t>
    </rPh>
    <rPh sb="219" eb="221">
      <t>ケンチク</t>
    </rPh>
    <rPh sb="221" eb="222">
      <t>ヨウ</t>
    </rPh>
    <phoneticPr fontId="16"/>
  </si>
  <si>
    <t>競合の内容（原産国・品種（母材の違い、板厚、板幅等））</t>
    <rPh sb="0" eb="2">
      <t>キョウゴウ</t>
    </rPh>
    <rPh sb="3" eb="5">
      <t>ナイヨウ</t>
    </rPh>
    <rPh sb="6" eb="9">
      <t>ゲンサンコク</t>
    </rPh>
    <rPh sb="10" eb="12">
      <t>ヒンシュ</t>
    </rPh>
    <rPh sb="13" eb="15">
      <t>ボザイ</t>
    </rPh>
    <rPh sb="16" eb="17">
      <t>チガ</t>
    </rPh>
    <rPh sb="19" eb="20">
      <t>イタ</t>
    </rPh>
    <rPh sb="20" eb="21">
      <t>アツ</t>
    </rPh>
    <phoneticPr fontId="16"/>
  </si>
  <si>
    <t>04：0.40mm以上0.60mm未満</t>
    <phoneticPr fontId="16"/>
  </si>
  <si>
    <t>05：0.60mm以上0.70mm未満</t>
    <phoneticPr fontId="16"/>
  </si>
  <si>
    <t>06：0.70mm以上0.90mm未満</t>
    <phoneticPr fontId="16"/>
  </si>
  <si>
    <t>07：0.90mm以上1.60mm未満</t>
    <phoneticPr fontId="16"/>
  </si>
  <si>
    <t>08：1.60mm以上2.30mm未満</t>
    <phoneticPr fontId="16"/>
  </si>
  <si>
    <t>09：2.30mm以上2.80mm未満</t>
    <phoneticPr fontId="16"/>
  </si>
  <si>
    <t>10：2.80mm以上3.20mm未満</t>
    <phoneticPr fontId="16"/>
  </si>
  <si>
    <t>11：3.20mm以上4.00mm未満</t>
    <phoneticPr fontId="16"/>
  </si>
  <si>
    <t>12：4.00mm以上4.50mm未満</t>
    <phoneticPr fontId="16"/>
  </si>
  <si>
    <t>13：4.50mm以上5.00mm未満</t>
    <phoneticPr fontId="16"/>
  </si>
  <si>
    <t>14：5.00mm以上6.00mm未満</t>
    <phoneticPr fontId="16"/>
  </si>
  <si>
    <t>15：6.00mm以上</t>
    <phoneticPr fontId="16"/>
  </si>
  <si>
    <t>品種①（原板の圧延方法）</t>
    <rPh sb="0" eb="1">
      <t>ヒンシュ</t>
    </rPh>
    <rPh sb="4" eb="6">
      <t>ゲンバン</t>
    </rPh>
    <rPh sb="7" eb="9">
      <t>アツエン</t>
    </rPh>
    <rPh sb="9" eb="11">
      <t>ホウホウ</t>
    </rPh>
    <phoneticPr fontId="16"/>
  </si>
  <si>
    <t>品種④（めっき付着量（両面の合計））</t>
    <rPh sb="0" eb="1">
      <t>ヒンシュ</t>
    </rPh>
    <phoneticPr fontId="16"/>
  </si>
  <si>
    <t>品種⑤（輸入統計品目番号）</t>
    <rPh sb="0" eb="1">
      <t>ヒンシュ</t>
    </rPh>
    <phoneticPr fontId="16"/>
  </si>
  <si>
    <t>調査対象期間中に、貴社及び貴社の関連企業が輸入又は購入した調査対象貨物、第三国産同種の貨物及び本邦産同種の貨物の国内向け販売の状況について、国内販売先の属性、供給国、品種、用途及び受渡し条件ごとに、各期間の合計の数値を(1)、(2)、(4)～(8)に、受渡し条件を(3)に、それぞれ回答してください。</t>
    <rPh sb="79" eb="81">
      <t>キョウキュウ</t>
    </rPh>
    <rPh sb="86" eb="88">
      <t>ヨウト</t>
    </rPh>
    <phoneticPr fontId="16"/>
  </si>
  <si>
    <t>令和4年度(2022年度）</t>
    <rPh sb="4" eb="5">
      <t>ド</t>
    </rPh>
    <rPh sb="11" eb="12">
      <t>ド</t>
    </rPh>
    <phoneticPr fontId="16"/>
  </si>
  <si>
    <t>令和5年度(2023年度)</t>
    <rPh sb="4" eb="5">
      <t>ド</t>
    </rPh>
    <rPh sb="11" eb="12">
      <t>ド</t>
    </rPh>
    <phoneticPr fontId="16"/>
  </si>
  <si>
    <t>令和6年度(2024年度)</t>
    <rPh sb="4" eb="5">
      <t>ド</t>
    </rPh>
    <rPh sb="11" eb="12">
      <t>ド</t>
    </rPh>
    <phoneticPr fontId="16"/>
  </si>
  <si>
    <t>品種コード⑤（輸入統計品目番号）</t>
    <phoneticPr fontId="16"/>
  </si>
  <si>
    <t>01：7210.49.090</t>
    <phoneticPr fontId="16"/>
  </si>
  <si>
    <t>02：7212.30.000</t>
    <phoneticPr fontId="16"/>
  </si>
  <si>
    <t>03：7225.92.990</t>
    <phoneticPr fontId="16"/>
  </si>
  <si>
    <t>04：7226.99.900</t>
    <phoneticPr fontId="16"/>
  </si>
  <si>
    <t>01：道路（ガードレール、照明灯、標識柱、防音壁、橋梁等）</t>
    <rPh sb="3" eb="5">
      <t>ドウロ</t>
    </rPh>
    <rPh sb="27" eb="28">
      <t>トウ</t>
    </rPh>
    <phoneticPr fontId="16"/>
  </si>
  <si>
    <t>02：鉄道（駅舎、車輌庫、架線柱等）</t>
    <rPh sb="3" eb="5">
      <t>テツドウ</t>
    </rPh>
    <rPh sb="16" eb="17">
      <t>トウ</t>
    </rPh>
    <phoneticPr fontId="16"/>
  </si>
  <si>
    <t>03：電力（送電鉄塔、架線金具等）</t>
    <rPh sb="3" eb="5">
      <t>デンリョク</t>
    </rPh>
    <rPh sb="15" eb="16">
      <t>トウ</t>
    </rPh>
    <phoneticPr fontId="16"/>
  </si>
  <si>
    <t>04：土木（下水道、落石防護壁、防雪柵等）</t>
    <rPh sb="3" eb="5">
      <t>ドボク</t>
    </rPh>
    <rPh sb="19" eb="20">
      <t>トウ</t>
    </rPh>
    <phoneticPr fontId="16"/>
  </si>
  <si>
    <t>05：建築（住宅、フェンス、工場プラント、仮設機材、駐車場、軽量天井材、デッキプレート等）</t>
    <rPh sb="3" eb="5">
      <t>ケンチク</t>
    </rPh>
    <rPh sb="43" eb="44">
      <t>トウ</t>
    </rPh>
    <phoneticPr fontId="16"/>
  </si>
  <si>
    <t>06：農業水産（温室、サイロ、果樹棚、生け簀等）</t>
    <rPh sb="3" eb="5">
      <t>ノウギョウ</t>
    </rPh>
    <rPh sb="5" eb="7">
      <t>スイサン</t>
    </rPh>
    <rPh sb="22" eb="23">
      <t>トウ</t>
    </rPh>
    <phoneticPr fontId="16"/>
  </si>
  <si>
    <t>07：レジャー（スキーリフト、ウオータースライダー、ボート架台等）</t>
    <rPh sb="31" eb="32">
      <t>トウ</t>
    </rPh>
    <phoneticPr fontId="16"/>
  </si>
  <si>
    <t>08：電機機器（冷蔵庫、洗濯機、エアコン等）</t>
    <rPh sb="3" eb="5">
      <t>デンキ</t>
    </rPh>
    <rPh sb="5" eb="7">
      <t>キキ</t>
    </rPh>
    <rPh sb="20" eb="21">
      <t>トウ</t>
    </rPh>
    <phoneticPr fontId="16"/>
  </si>
  <si>
    <t>09：自動車（フロアーまわり、各種部品等）</t>
    <rPh sb="3" eb="6">
      <t>ジドウシャ</t>
    </rPh>
    <rPh sb="19" eb="20">
      <t>トウ</t>
    </rPh>
    <phoneticPr fontId="16"/>
  </si>
  <si>
    <t>10：その他</t>
    <phoneticPr fontId="16"/>
  </si>
  <si>
    <t>11：不明</t>
    <rPh sb="3" eb="5">
      <t>フメイ</t>
    </rPh>
    <phoneticPr fontId="16"/>
  </si>
  <si>
    <t>品種（輸入統計品目番号）</t>
    <rPh sb="0" eb="2">
      <t>ヒンシュ</t>
    </rPh>
    <phoneticPr fontId="16"/>
  </si>
  <si>
    <t>令和3年度(2021年度)</t>
    <phoneticPr fontId="16"/>
  </si>
  <si>
    <t>令和4年度(2022年度)</t>
    <phoneticPr fontId="16"/>
  </si>
  <si>
    <t>令和5年度(2023年度)</t>
    <phoneticPr fontId="16"/>
  </si>
  <si>
    <t>令和6年度(2024年度)</t>
    <phoneticPr fontId="16"/>
  </si>
  <si>
    <t>(A)</t>
  </si>
  <si>
    <t>(C)</t>
  </si>
  <si>
    <t>(D)</t>
  </si>
  <si>
    <t>(F)</t>
  </si>
  <si>
    <t>(G) (=G-1+G-2)</t>
    <phoneticPr fontId="16"/>
  </si>
  <si>
    <t>(G-1)</t>
  </si>
  <si>
    <t>(G-2)</t>
  </si>
  <si>
    <t>(H)</t>
  </si>
  <si>
    <t>(I) (=J+K+L)</t>
    <phoneticPr fontId="16"/>
  </si>
  <si>
    <t>(J)</t>
  </si>
  <si>
    <t>(K)</t>
  </si>
  <si>
    <t>(L)</t>
  </si>
  <si>
    <t>(N)</t>
  </si>
  <si>
    <t>(O)</t>
  </si>
  <si>
    <t>(P)</t>
  </si>
  <si>
    <t>(Q)</t>
  </si>
  <si>
    <t>(R1)</t>
  </si>
  <si>
    <t>(R2)</t>
  </si>
  <si>
    <t>(a)</t>
  </si>
  <si>
    <t>(c)</t>
  </si>
  <si>
    <t>(d)</t>
  </si>
  <si>
    <t>(e) (=f+g+h)</t>
    <phoneticPr fontId="16"/>
  </si>
  <si>
    <t>(f)</t>
  </si>
  <si>
    <t>(g) (=g-1+g-2)</t>
    <phoneticPr fontId="16"/>
  </si>
  <si>
    <t>(g-1)</t>
  </si>
  <si>
    <t>(g-2)</t>
  </si>
  <si>
    <t>(h)</t>
  </si>
  <si>
    <t>(i) (=j+k+l)</t>
    <phoneticPr fontId="16"/>
  </si>
  <si>
    <t>(j)</t>
  </si>
  <si>
    <t>(k)</t>
  </si>
  <si>
    <t>(l)</t>
  </si>
  <si>
    <t>(m)</t>
  </si>
  <si>
    <t xml:space="preserve">(m-1) </t>
  </si>
  <si>
    <t xml:space="preserve">(m-2) </t>
  </si>
  <si>
    <t xml:space="preserve">(m-3) </t>
  </si>
  <si>
    <t>(m') (=n+o+p)</t>
  </si>
  <si>
    <t>(n)</t>
  </si>
  <si>
    <t>(o)</t>
  </si>
  <si>
    <t>(p)</t>
  </si>
  <si>
    <t>(q)</t>
  </si>
  <si>
    <t>(q-1)</t>
  </si>
  <si>
    <t>(r1)</t>
  </si>
  <si>
    <t>(r2)</t>
  </si>
  <si>
    <t>（注4)</t>
    <phoneticPr fontId="16"/>
  </si>
  <si>
    <t xml:space="preserve">                            うち第三国産同種の貨物　：　溶融亜鉛めっき鋼帯及び鋼板を第三国（中国及び韓国以外）から輸入した数量</t>
    <rPh sb="64" eb="66">
      <t>カンコク</t>
    </rPh>
    <phoneticPr fontId="16"/>
  </si>
  <si>
    <t xml:space="preserve">                            うち第三国産同種の貨物　：　第三国産（中国産及び韓国産以外の海外産）の溶融亜鉛めっき鋼帯及び鋼板を国内で購入した数量　　</t>
    <rPh sb="52" eb="54">
      <t>カンコク</t>
    </rPh>
    <phoneticPr fontId="16"/>
  </si>
  <si>
    <t xml:space="preserve">                            うち本邦産同種の貨物　 　：　国産の冷延鋼帯及び冷延鋼板を国内で購入した数量</t>
    <phoneticPr fontId="16"/>
  </si>
  <si>
    <t xml:space="preserve">                            うち第三国産同種の貨物　：　第三国産（中国産及び韓国産以外の海外産）の溶融亜鉛めっき鋼帯及び鋼板を自家消費した数量</t>
    <rPh sb="52" eb="54">
      <t>カンコク</t>
    </rPh>
    <phoneticPr fontId="16"/>
  </si>
  <si>
    <t xml:space="preserve">                            うち本邦産同種の貨物　　 ：　本邦産の溶融亜鉛めっき鋼帯及び鋼板を自家消費した数量</t>
    <rPh sb="43" eb="45">
      <t>ホンポウ</t>
    </rPh>
    <phoneticPr fontId="16"/>
  </si>
  <si>
    <t xml:space="preserve">                            うち本邦産同種の貨物　 　：　本邦産の溶融亜鉛めっき鋼帯及び鋼板を国内販売した数量</t>
    <rPh sb="43" eb="45">
      <t>ホンポウ</t>
    </rPh>
    <phoneticPr fontId="16"/>
  </si>
  <si>
    <t>D-2-9-7</t>
    <phoneticPr fontId="16"/>
  </si>
  <si>
    <t>D-2-9-8</t>
  </si>
  <si>
    <t>D-2-9-9</t>
  </si>
  <si>
    <t>D-2-9-10</t>
  </si>
  <si>
    <t>D-2-9-11</t>
  </si>
  <si>
    <t>D-2-9-6</t>
  </si>
  <si>
    <t xml:space="preserve">【記載要領】
（１）品種コード①～⑫をリストから選択してください。品種コード⑥、⑨及び⑪において「その他」を選択する場合は、製品特徴が異なるものごとに別の番号を選択してください。また、各品種の製品特徴が異なることを示す資料を、添付資料A-5-1⑥、A-5-1⑨、A-5-1⑪として提出してください（日本語訳を添付）。
（２）製品型番コードを記入してください。
（３）主な用途を記入してください。　（主な用途の例）建築、家電、輸送機器等
</t>
    <phoneticPr fontId="16"/>
  </si>
  <si>
    <r>
      <t>令和3</t>
    </r>
    <r>
      <rPr>
        <sz val="11"/>
        <rFont val="ＭＳ Ｐゴシック"/>
        <family val="3"/>
        <charset val="128"/>
      </rPr>
      <t>年度(2021年度)</t>
    </r>
    <rPh sb="4" eb="5">
      <t>ド</t>
    </rPh>
    <rPh sb="10" eb="12">
      <t>ネンド</t>
    </rPh>
    <phoneticPr fontId="16"/>
  </si>
  <si>
    <r>
      <t>令和4</t>
    </r>
    <r>
      <rPr>
        <sz val="11"/>
        <rFont val="ＭＳ Ｐゴシック"/>
        <family val="3"/>
        <charset val="128"/>
      </rPr>
      <t>年度(2022年度)</t>
    </r>
    <phoneticPr fontId="16"/>
  </si>
  <si>
    <r>
      <t>令和5</t>
    </r>
    <r>
      <rPr>
        <sz val="11"/>
        <rFont val="ＭＳ Ｐゴシック"/>
        <family val="3"/>
        <charset val="128"/>
      </rPr>
      <t>年度(2023年度)</t>
    </r>
    <phoneticPr fontId="16"/>
  </si>
  <si>
    <r>
      <t>令和6</t>
    </r>
    <r>
      <rPr>
        <sz val="11"/>
        <rFont val="ＭＳ Ｐゴシック"/>
        <family val="3"/>
        <charset val="128"/>
      </rPr>
      <t>年度(2024年度)</t>
    </r>
    <phoneticPr fontId="16"/>
  </si>
  <si>
    <r>
      <t>調査対象貨物、第三国産同種の貨物及び本邦産同種の貨物について、</t>
    </r>
    <r>
      <rPr>
        <sz val="11"/>
        <rFont val="ＭＳ Ｐゴシック"/>
        <family val="3"/>
        <charset val="128"/>
      </rPr>
      <t>溶融亜鉛めっき鋼帯及び鋼板の品種間で比較した場合、その物理的及び化学的特性や最終的な用途に関して相違は有りますか。相違の有無を回答してください。</t>
    </r>
    <rPh sb="62" eb="65">
      <t>サイシュウテキ</t>
    </rPh>
    <rPh sb="66" eb="68">
      <t>ヨウト</t>
    </rPh>
    <rPh sb="75" eb="76">
      <t>ア</t>
    </rPh>
    <rPh sb="81" eb="83">
      <t>ソウイ</t>
    </rPh>
    <phoneticPr fontId="16"/>
  </si>
  <si>
    <t>様式E-4-2　重視する事項の相違点</t>
    <rPh sb="0" eb="2">
      <t>ヨウシキ</t>
    </rPh>
    <rPh sb="17" eb="18">
      <t>テン</t>
    </rPh>
    <phoneticPr fontId="16"/>
  </si>
  <si>
    <t>上記E-4-2-1において、重視する事項の相違が溶融亜鉛めっき鋼帯及び鋼板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16"/>
  </si>
  <si>
    <t>G：その他の荷姿（荷姿名　手入力してください）</t>
    <rPh sb="4" eb="5">
      <t>タ</t>
    </rPh>
    <rPh sb="6" eb="8">
      <t>ニスガタ</t>
    </rPh>
    <rPh sb="9" eb="11">
      <t>ニスガタ</t>
    </rPh>
    <rPh sb="11" eb="12">
      <t>メイ</t>
    </rPh>
    <rPh sb="13" eb="16">
      <t>テニュウリョク</t>
    </rPh>
    <phoneticPr fontId="16"/>
  </si>
  <si>
    <t>複数該当：(手入力してください。）</t>
    <rPh sb="0" eb="2">
      <t>フクスウ</t>
    </rPh>
    <rPh sb="2" eb="4">
      <t>ガイトウ</t>
    </rPh>
    <rPh sb="6" eb="7">
      <t>テ</t>
    </rPh>
    <rPh sb="7" eb="9">
      <t>ニュウリョク</t>
    </rPh>
    <phoneticPr fontId="16"/>
  </si>
  <si>
    <t>2．金額は、(5)-2 国内販売額及び(6)-2 輸出額については「売価」で、その他（自家消費を除く）については「原価」で、回答してください。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43" eb="45">
      <t>ジカ</t>
    </rPh>
    <rPh sb="45" eb="47">
      <t>ショウヒ</t>
    </rPh>
    <rPh sb="48" eb="49">
      <t>ノゾ</t>
    </rPh>
    <rPh sb="62" eb="64">
      <t>カイトウ</t>
    </rPh>
    <phoneticPr fontId="16"/>
  </si>
  <si>
    <t>1.(2)輸入量、1.(3)購入量、1.(4)自家消費量、1.(5)国内販売量については、次の定義に従って回答してください。2.(2)輸入額、2.(3)購入額、2.(4)自家消費額、2.(5)国内販売額についても同様であり、「数量」を「金額」に読み替えて回答してください。</t>
    <phoneticPr fontId="16"/>
  </si>
  <si>
    <t>①1.(2)輸入量　　　  うち調査対象貨物　　　   　：　溶融亜鉛めっき鋼帯及び鋼板を中国及び韓国から輸入した数量</t>
    <rPh sb="31" eb="33">
      <t>ヨウユウ</t>
    </rPh>
    <rPh sb="33" eb="35">
      <t>アエン</t>
    </rPh>
    <rPh sb="49" eb="51">
      <t>カンコク</t>
    </rPh>
    <phoneticPr fontId="16"/>
  </si>
  <si>
    <t>②1.(3)購入量　　　  うち調査対象貨物　　　   　：　中国産及び韓国産の溶融亜鉛めっき鋼帯及び鋼板を国内で購入した数量</t>
    <rPh sb="36" eb="38">
      <t>カンコク</t>
    </rPh>
    <phoneticPr fontId="16"/>
  </si>
  <si>
    <t>③1.(4)自家消費量　うち調査対象貨物　　　　   ：　中国産及び韓国産の溶融亜鉛めっき鋼帯及び鋼板を自家消費した数量</t>
    <rPh sb="34" eb="36">
      <t>カンコク</t>
    </rPh>
    <phoneticPr fontId="16"/>
  </si>
  <si>
    <t>④1.(5)国内販売量　うち調査対象貨物　　　　   ：　中国産及び韓国産の溶融亜鉛めっき鋼帯及び鋼板を国内販売した数量</t>
    <rPh sb="34" eb="36">
      <t>カンコク</t>
    </rPh>
    <phoneticPr fontId="16"/>
  </si>
  <si>
    <r>
      <t>C-1-</t>
    </r>
    <r>
      <rPr>
        <sz val="11"/>
        <rFont val="ＭＳ Ｐゴシック"/>
        <family val="3"/>
        <charset val="128"/>
      </rPr>
      <t>2</t>
    </r>
    <r>
      <rPr>
        <sz val="11"/>
        <color theme="1"/>
        <rFont val="ＭＳ Ｐゴシック"/>
        <family val="2"/>
        <charset val="128"/>
        <scheme val="minor"/>
      </rPr>
      <t/>
    </r>
  </si>
  <si>
    <t>2.(7)-2期末在庫量及び3.(7)-2期末在庫額については、令和3年度末（2021年度末）（＝令和4年度（2022年度期首））についても回答してください。</t>
    <rPh sb="35" eb="37">
      <t>ネンド</t>
    </rPh>
    <rPh sb="44" eb="45">
      <t>ド</t>
    </rPh>
    <rPh sb="53" eb="54">
      <t>ド</t>
    </rPh>
    <rPh sb="59" eb="61">
      <t>ネンド</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</si>
</sst>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0;[Red]\-#,##0.0"/>
    <numFmt numFmtId="185" formatCode="0.0"/>
    <numFmt numFmtId="186" formatCode="#,##0_ ;[Red]\-#,##0\ "/>
    <numFmt numFmtId="187" formatCode="[DBNum3][$-411]0"/>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b/>
      <sz val="16"/>
      <color theme="1"/>
      <name val="ＭＳ Ｐゴシック"/>
      <family val="3"/>
      <charset val="128"/>
    </font>
    <font>
      <sz val="10.5"/>
      <name val="Arial"/>
      <family val="2"/>
    </font>
    <font>
      <b/>
      <sz val="12"/>
      <color theme="1"/>
      <name val="ＭＳ Ｐゴシック"/>
      <family val="3"/>
      <charset val="128"/>
    </font>
    <font>
      <sz val="14"/>
      <color rgb="FFFF0000"/>
      <name val="ＭＳ Ｐゴシック"/>
      <family val="3"/>
      <charset val="128"/>
    </font>
    <font>
      <sz val="12"/>
      <color rgb="FFFF0000"/>
      <name val="ＭＳ Ｐゴシック"/>
      <family val="3"/>
      <charset val="128"/>
    </font>
    <font>
      <sz val="11"/>
      <color rgb="FFFF0000"/>
      <name val="ＭＳ Ｐゴシック"/>
      <family val="3"/>
      <charset val="128"/>
      <scheme val="major"/>
    </font>
    <font>
      <b/>
      <sz val="12"/>
      <name val="ＭＳ Ｐゴシック"/>
      <family val="3"/>
      <charset val="128"/>
    </font>
    <font>
      <b/>
      <sz val="14"/>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4" tint="0.59999389629810485"/>
        <bgColor indexed="64"/>
      </patternFill>
    </fill>
  </fills>
  <borders count="1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hair">
        <color indexed="64"/>
      </bottom>
      <diagonal/>
    </border>
    <border>
      <left/>
      <right style="thin">
        <color indexed="64"/>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medium">
        <color rgb="FF000000"/>
      </top>
      <bottom style="thin">
        <color indexed="64"/>
      </bottom>
      <diagonal/>
    </border>
    <border>
      <left/>
      <right style="thin">
        <color indexed="64"/>
      </right>
      <top style="medium">
        <color rgb="FF000000"/>
      </top>
      <bottom style="thin">
        <color indexed="64"/>
      </bottom>
      <diagonal/>
    </border>
    <border diagonalDown="1">
      <left style="thin">
        <color indexed="64"/>
      </left>
      <right style="thin">
        <color indexed="64"/>
      </right>
      <top style="medium">
        <color rgb="FF000000"/>
      </top>
      <bottom/>
      <diagonal style="thin">
        <color indexed="64"/>
      </diagonal>
    </border>
    <border>
      <left style="thin">
        <color indexed="64"/>
      </left>
      <right style="medium">
        <color rgb="FF000000"/>
      </right>
      <top style="medium">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diagonalDown="1">
      <left style="thin">
        <color indexed="64"/>
      </left>
      <right style="thin">
        <color indexed="64"/>
      </right>
      <top style="thin">
        <color indexed="64"/>
      </top>
      <bottom style="medium">
        <color rgb="FF000000"/>
      </bottom>
      <diagonal style="thin">
        <color indexed="64"/>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indexed="64"/>
      </left>
      <right/>
      <top style="medium">
        <color rgb="FF000000"/>
      </top>
      <bottom/>
      <diagonal/>
    </border>
    <border>
      <left style="thin">
        <color indexed="64"/>
      </left>
      <right style="medium">
        <color rgb="FF000000"/>
      </right>
      <top style="thin">
        <color rgb="FF000000"/>
      </top>
      <bottom style="medium">
        <color rgb="FF000000"/>
      </bottom>
      <diagonal/>
    </border>
    <border>
      <left style="thin">
        <color indexed="64"/>
      </left>
      <right/>
      <top style="medium">
        <color indexed="64"/>
      </top>
      <bottom style="medium">
        <color indexed="64"/>
      </bottom>
      <diagonal/>
    </border>
    <border>
      <left style="thin">
        <color indexed="64"/>
      </left>
      <right style="thick">
        <color indexed="64"/>
      </right>
      <top style="medium">
        <color rgb="FF000000"/>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indexed="64"/>
      </right>
      <top style="thin">
        <color rgb="FF000000"/>
      </top>
      <bottom style="medium">
        <color rgb="FF000000"/>
      </bottom>
      <diagonal/>
    </border>
    <border>
      <left style="thin">
        <color indexed="64"/>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indexed="64"/>
      </left>
      <right style="thin">
        <color rgb="FF000000"/>
      </right>
      <top style="medium">
        <color rgb="FF000000"/>
      </top>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indexed="64"/>
      </left>
      <right style="thin">
        <color indexed="64"/>
      </right>
      <top style="medium">
        <color rgb="FF000000"/>
      </top>
      <bottom style="thin">
        <color indexed="64"/>
      </bottom>
      <diagonal/>
    </border>
  </borders>
  <cellStyleXfs count="59">
    <xf numFmtId="0" fontId="0" fillId="0" borderId="0">
      <alignment vertical="center"/>
    </xf>
    <xf numFmtId="9" fontId="22" fillId="0" borderId="0" applyFont="0" applyFill="0" applyBorder="0" applyAlignment="0" applyProtection="0">
      <alignment vertical="center"/>
    </xf>
    <xf numFmtId="38" fontId="15" fillId="0" borderId="0" applyFont="0" applyFill="0" applyBorder="0" applyAlignment="0" applyProtection="0">
      <alignment vertical="center"/>
    </xf>
    <xf numFmtId="38" fontId="19" fillId="0" borderId="0" applyFont="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alignment vertical="center"/>
    </xf>
    <xf numFmtId="38" fontId="22" fillId="0" borderId="0" applyFont="0" applyFill="0" applyBorder="0" applyAlignment="0" applyProtection="0">
      <alignment vertical="center"/>
    </xf>
    <xf numFmtId="0" fontId="15" fillId="0" borderId="0"/>
    <xf numFmtId="0" fontId="15" fillId="0" borderId="0">
      <alignment vertical="center"/>
    </xf>
    <xf numFmtId="0" fontId="26" fillId="0" borderId="0">
      <alignment vertical="center"/>
    </xf>
    <xf numFmtId="0" fontId="26" fillId="0" borderId="0">
      <alignment vertical="center"/>
    </xf>
    <xf numFmtId="0" fontId="15" fillId="0" borderId="0">
      <alignment vertical="center"/>
    </xf>
    <xf numFmtId="0" fontId="15" fillId="0" borderId="0"/>
    <xf numFmtId="0" fontId="14" fillId="0" borderId="0">
      <alignment vertical="center"/>
    </xf>
    <xf numFmtId="177" fontId="30" fillId="0" borderId="0" applyFont="0" applyFill="0" applyBorder="0" applyAlignment="0" applyProtection="0"/>
    <xf numFmtId="178" fontId="30" fillId="0" borderId="0" applyFont="0" applyFill="0" applyBorder="0" applyAlignment="0" applyProtection="0">
      <alignment vertical="top"/>
    </xf>
    <xf numFmtId="179" fontId="30" fillId="0" borderId="0" applyFont="0" applyFill="0" applyBorder="0" applyAlignment="0" applyProtection="0"/>
    <xf numFmtId="0" fontId="20" fillId="0" borderId="0" applyFill="0" applyBorder="0" applyProtection="0"/>
    <xf numFmtId="0" fontId="22" fillId="0" borderId="0" applyNumberFormat="0" applyFont="0" applyFill="0" applyBorder="0">
      <alignment horizontal="left" vertical="top" wrapText="1"/>
    </xf>
    <xf numFmtId="0" fontId="15" fillId="0" borderId="0">
      <alignment vertical="center"/>
    </xf>
    <xf numFmtId="0" fontId="14" fillId="0" borderId="0">
      <alignment vertical="center"/>
    </xf>
    <xf numFmtId="180" fontId="30" fillId="0" borderId="0">
      <alignment vertical="top"/>
    </xf>
    <xf numFmtId="0" fontId="14" fillId="0" borderId="0">
      <alignment vertical="center"/>
    </xf>
    <xf numFmtId="0" fontId="14"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9" fontId="26" fillId="0" borderId="0" applyFont="0" applyFill="0" applyBorder="0" applyAlignment="0" applyProtection="0">
      <alignment vertical="center"/>
    </xf>
    <xf numFmtId="0" fontId="10" fillId="0" borderId="0">
      <alignment vertical="center"/>
    </xf>
    <xf numFmtId="0" fontId="15" fillId="0" borderId="0"/>
    <xf numFmtId="9" fontId="22" fillId="0" borderId="0" applyFont="0" applyFill="0" applyBorder="0" applyAlignment="0" applyProtection="0">
      <alignment vertical="center"/>
    </xf>
    <xf numFmtId="38" fontId="15" fillId="0" borderId="0" applyFont="0" applyFill="0" applyBorder="0" applyAlignment="0" applyProtection="0"/>
    <xf numFmtId="0" fontId="9" fillId="0" borderId="0">
      <alignment vertical="center"/>
    </xf>
    <xf numFmtId="0" fontId="15" fillId="0" borderId="0">
      <alignment vertical="center"/>
    </xf>
    <xf numFmtId="0" fontId="15" fillId="0" borderId="0"/>
    <xf numFmtId="0" fontId="9" fillId="0" borderId="0">
      <alignment vertical="center"/>
    </xf>
    <xf numFmtId="0" fontId="8" fillId="0" borderId="0">
      <alignment vertical="center"/>
    </xf>
    <xf numFmtId="0" fontId="15" fillId="0" borderId="0"/>
    <xf numFmtId="0" fontId="1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cellStyleXfs>
  <cellXfs count="1340">
    <xf numFmtId="0" fontId="0" fillId="0" borderId="0" xfId="0">
      <alignment vertical="center"/>
    </xf>
    <xf numFmtId="0" fontId="15"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7" fillId="0" borderId="0" xfId="0" applyFont="1">
      <alignment vertical="center"/>
    </xf>
    <xf numFmtId="0" fontId="0" fillId="0" borderId="0" xfId="0" applyAlignment="1">
      <alignment horizontal="left" vertical="center" wrapText="1"/>
    </xf>
    <xf numFmtId="0" fontId="18" fillId="0" borderId="20" xfId="0" applyFont="1" applyBorder="1" applyAlignment="1">
      <alignment vertical="top"/>
    </xf>
    <xf numFmtId="0" fontId="18" fillId="0" borderId="21" xfId="0" applyFont="1" applyBorder="1" applyAlignment="1">
      <alignment vertical="top"/>
    </xf>
    <xf numFmtId="0" fontId="18" fillId="0" borderId="22" xfId="0" applyFont="1" applyBorder="1" applyAlignment="1">
      <alignment vertical="top" wrapText="1"/>
    </xf>
    <xf numFmtId="0" fontId="0" fillId="0" borderId="0" xfId="0" applyAlignment="1">
      <alignment horizontal="center" vertical="center"/>
    </xf>
    <xf numFmtId="0" fontId="18" fillId="0" borderId="13" xfId="0" applyFont="1" applyBorder="1" applyAlignment="1">
      <alignment vertical="top" wrapText="1"/>
    </xf>
    <xf numFmtId="0" fontId="18"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8"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8" fillId="0" borderId="21" xfId="0" applyFont="1" applyBorder="1">
      <alignment vertical="center"/>
    </xf>
    <xf numFmtId="0" fontId="0" fillId="0" borderId="11" xfId="0" applyBorder="1" applyAlignment="1">
      <alignment horizontal="center" vertical="center"/>
    </xf>
    <xf numFmtId="0" fontId="18" fillId="0" borderId="13" xfId="0" applyFont="1" applyBorder="1">
      <alignment vertical="center"/>
    </xf>
    <xf numFmtId="0" fontId="0" fillId="0" borderId="0" xfId="0" applyAlignment="1">
      <alignment horizontal="right" vertical="center"/>
    </xf>
    <xf numFmtId="0" fontId="27" fillId="0" borderId="0" xfId="9" applyFont="1">
      <alignment vertical="center"/>
    </xf>
    <xf numFmtId="0" fontId="15" fillId="0" borderId="0" xfId="0" quotePrefix="1" applyFont="1">
      <alignment vertical="center"/>
    </xf>
    <xf numFmtId="0" fontId="27"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5" fillId="0" borderId="0" xfId="8">
      <alignment vertical="center"/>
    </xf>
    <xf numFmtId="0" fontId="28" fillId="2" borderId="0" xfId="12" applyFont="1" applyFill="1" applyAlignment="1">
      <alignment vertical="center"/>
    </xf>
    <xf numFmtId="0" fontId="27" fillId="0" borderId="32" xfId="0" applyFont="1" applyBorder="1">
      <alignment vertical="center"/>
    </xf>
    <xf numFmtId="0" fontId="27"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7" fillId="0" borderId="0" xfId="13" applyFont="1">
      <alignment vertical="center"/>
    </xf>
    <xf numFmtId="38" fontId="27" fillId="4" borderId="1" xfId="5" applyFont="1" applyFill="1" applyBorder="1" applyAlignment="1">
      <alignment horizontal="right" vertical="center"/>
    </xf>
    <xf numFmtId="38" fontId="27" fillId="4" borderId="33"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4" borderId="9" xfId="0" applyFill="1" applyBorder="1">
      <alignment vertical="center"/>
    </xf>
    <xf numFmtId="0" fontId="0" fillId="4" borderId="10" xfId="0" applyFill="1" applyBorder="1">
      <alignment vertical="center"/>
    </xf>
    <xf numFmtId="0" fontId="24" fillId="0" borderId="0" xfId="12" applyFont="1" applyAlignment="1">
      <alignment vertical="center"/>
    </xf>
    <xf numFmtId="0" fontId="24" fillId="0" borderId="0" xfId="12" applyFont="1" applyAlignment="1">
      <alignment horizontal="center" vertical="center"/>
    </xf>
    <xf numFmtId="0" fontId="24" fillId="0" borderId="0" xfId="12" applyFont="1" applyAlignment="1">
      <alignment vertical="top" wrapText="1"/>
    </xf>
    <xf numFmtId="0" fontId="24" fillId="0" borderId="0" xfId="12" applyFont="1" applyAlignment="1">
      <alignment horizontal="left" vertical="top" wrapText="1"/>
    </xf>
    <xf numFmtId="49" fontId="15" fillId="0" borderId="0" xfId="8" applyNumberFormat="1" applyAlignment="1">
      <alignment horizontal="left" vertical="center" shrinkToFit="1"/>
    </xf>
    <xf numFmtId="0" fontId="24" fillId="0" borderId="72" xfId="12" applyFont="1" applyBorder="1" applyAlignment="1">
      <alignment horizontal="center" vertical="center"/>
    </xf>
    <xf numFmtId="0" fontId="24" fillId="0" borderId="73" xfId="12" applyFont="1" applyBorder="1" applyAlignment="1">
      <alignment horizontal="center" vertical="center" wrapText="1"/>
    </xf>
    <xf numFmtId="0" fontId="24" fillId="0" borderId="73" xfId="12" applyFont="1" applyBorder="1" applyAlignment="1">
      <alignment horizontal="center" vertical="center"/>
    </xf>
    <xf numFmtId="0" fontId="24" fillId="0" borderId="74" xfId="12" applyFont="1" applyBorder="1" applyAlignment="1">
      <alignment horizontal="center" vertical="center" wrapText="1"/>
    </xf>
    <xf numFmtId="0" fontId="24" fillId="0" borderId="75" xfId="12" applyFont="1" applyBorder="1" applyAlignment="1">
      <alignment horizontal="right" vertical="center"/>
    </xf>
    <xf numFmtId="0" fontId="24" fillId="0" borderId="76" xfId="12" applyFont="1" applyBorder="1" applyAlignment="1">
      <alignment horizontal="left" vertical="center" wrapText="1"/>
    </xf>
    <xf numFmtId="0" fontId="24" fillId="0" borderId="76" xfId="12" applyFont="1" applyBorder="1" applyAlignment="1">
      <alignment horizontal="left" vertical="center"/>
    </xf>
    <xf numFmtId="0" fontId="24" fillId="0" borderId="77" xfId="12" applyFont="1" applyBorder="1" applyAlignment="1">
      <alignment horizontal="left" vertical="center" wrapText="1"/>
    </xf>
    <xf numFmtId="0" fontId="24" fillId="0" borderId="3" xfId="12" applyFont="1" applyBorder="1" applyAlignment="1">
      <alignment horizontal="left" vertical="center"/>
    </xf>
    <xf numFmtId="0" fontId="24" fillId="4" borderId="60" xfId="12" applyFont="1" applyFill="1" applyBorder="1" applyAlignment="1">
      <alignment horizontal="left" vertical="center" wrapText="1"/>
    </xf>
    <xf numFmtId="0" fontId="24" fillId="4" borderId="64" xfId="12" applyFont="1" applyFill="1" applyBorder="1" applyAlignment="1">
      <alignment horizontal="left" vertical="center" wrapText="1"/>
    </xf>
    <xf numFmtId="0" fontId="24" fillId="4" borderId="62" xfId="12" applyFont="1" applyFill="1" applyBorder="1" applyAlignment="1">
      <alignment horizontal="left" vertical="center"/>
    </xf>
    <xf numFmtId="0" fontId="24" fillId="4" borderId="78" xfId="12" applyFont="1" applyFill="1" applyBorder="1" applyAlignment="1">
      <alignment horizontal="left" vertical="center"/>
    </xf>
    <xf numFmtId="0" fontId="24" fillId="4" borderId="78" xfId="12" applyFont="1" applyFill="1" applyBorder="1" applyAlignment="1">
      <alignment horizontal="left" vertical="center" wrapText="1"/>
    </xf>
    <xf numFmtId="0" fontId="24" fillId="4" borderId="79" xfId="12" applyFont="1" applyFill="1" applyBorder="1" applyAlignment="1">
      <alignment horizontal="left" vertical="center" wrapText="1"/>
    </xf>
    <xf numFmtId="0" fontId="24" fillId="0" borderId="1" xfId="12" applyFont="1" applyBorder="1" applyAlignment="1">
      <alignment vertical="center" wrapText="1"/>
    </xf>
    <xf numFmtId="0" fontId="24" fillId="4" borderId="62" xfId="12" applyFont="1" applyFill="1" applyBorder="1" applyAlignment="1">
      <alignment horizontal="left" vertical="center" wrapText="1"/>
    </xf>
    <xf numFmtId="0" fontId="24" fillId="4" borderId="79" xfId="12" applyFont="1" applyFill="1" applyBorder="1" applyAlignment="1">
      <alignment horizontal="left" vertical="center"/>
    </xf>
    <xf numFmtId="0" fontId="24" fillId="0" borderId="47" xfId="12" applyFont="1" applyBorder="1" applyAlignment="1">
      <alignment vertical="center"/>
    </xf>
    <xf numFmtId="0" fontId="24" fillId="4" borderId="80" xfId="12" applyFont="1" applyFill="1" applyBorder="1" applyAlignment="1">
      <alignment horizontal="left" vertical="center"/>
    </xf>
    <xf numFmtId="0" fontId="24" fillId="4" borderId="81" xfId="12" applyFont="1" applyFill="1" applyBorder="1" applyAlignment="1">
      <alignment horizontal="left" vertical="center"/>
    </xf>
    <xf numFmtId="0" fontId="33" fillId="0" borderId="0" xfId="13" applyFont="1">
      <alignment vertical="center"/>
    </xf>
    <xf numFmtId="0" fontId="27" fillId="0" borderId="0" xfId="13"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center" wrapText="1"/>
    </xf>
    <xf numFmtId="0" fontId="27" fillId="0" borderId="58" xfId="13" applyFont="1" applyBorder="1">
      <alignment vertical="center"/>
    </xf>
    <xf numFmtId="0" fontId="23" fillId="0" borderId="0" xfId="12" applyFont="1" applyAlignment="1">
      <alignment vertical="center"/>
    </xf>
    <xf numFmtId="0" fontId="15" fillId="0" borderId="0" xfId="12" applyAlignment="1">
      <alignment vertical="center"/>
    </xf>
    <xf numFmtId="0" fontId="0" fillId="0" borderId="3" xfId="0" applyBorder="1" applyAlignment="1">
      <alignment horizontal="center" vertical="center" wrapText="1"/>
    </xf>
    <xf numFmtId="0" fontId="15" fillId="0" borderId="0" xfId="8" applyProtection="1">
      <alignment vertical="center"/>
      <protection locked="0"/>
    </xf>
    <xf numFmtId="0" fontId="15" fillId="0" borderId="0" xfId="8" applyAlignment="1" applyProtection="1">
      <alignment vertical="center" wrapText="1"/>
      <protection locked="0"/>
    </xf>
    <xf numFmtId="0" fontId="11" fillId="0" borderId="0" xfId="27">
      <alignment vertical="center"/>
    </xf>
    <xf numFmtId="0" fontId="11" fillId="0" borderId="1" xfId="27" applyBorder="1" applyAlignment="1">
      <alignment vertical="center" wrapText="1"/>
    </xf>
    <xf numFmtId="0" fontId="11"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0" xfId="9" applyFont="1">
      <alignment vertical="center"/>
    </xf>
    <xf numFmtId="0" fontId="0" fillId="0" borderId="0" xfId="0" applyAlignment="1">
      <alignment horizontal="left" vertical="center" shrinkToFit="1"/>
    </xf>
    <xf numFmtId="182" fontId="23" fillId="0" borderId="0" xfId="21" applyNumberFormat="1" applyFont="1" applyAlignment="1">
      <alignment vertical="center"/>
    </xf>
    <xf numFmtId="182" fontId="15" fillId="0" borderId="0" xfId="21" applyNumberFormat="1" applyFont="1" applyAlignment="1">
      <alignment vertical="center"/>
    </xf>
    <xf numFmtId="182" fontId="15" fillId="0" borderId="0" xfId="21" applyNumberFormat="1" applyFont="1" applyAlignment="1">
      <alignment horizontal="center" vertical="center"/>
    </xf>
    <xf numFmtId="0" fontId="0" fillId="0" borderId="36" xfId="0" applyBorder="1" applyAlignment="1">
      <alignment horizontal="center" vertical="center" wrapText="1"/>
    </xf>
    <xf numFmtId="182" fontId="15"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27" fillId="0" borderId="0" xfId="30" applyFont="1" applyAlignment="1">
      <alignment vertical="center"/>
    </xf>
    <xf numFmtId="0" fontId="33" fillId="0" borderId="0" xfId="30" applyFont="1" applyAlignment="1">
      <alignment vertical="center"/>
    </xf>
    <xf numFmtId="0" fontId="27" fillId="0" borderId="1" xfId="30" applyFont="1" applyBorder="1" applyAlignment="1">
      <alignment vertical="center"/>
    </xf>
    <xf numFmtId="0" fontId="36" fillId="0" borderId="0" xfId="0" applyFont="1">
      <alignment vertical="center"/>
    </xf>
    <xf numFmtId="182" fontId="36" fillId="0" borderId="0" xfId="21" applyNumberFormat="1" applyFont="1" applyAlignment="1">
      <alignment vertical="center"/>
    </xf>
    <xf numFmtId="0" fontId="36"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182" fontId="37" fillId="0" borderId="0" xfId="21" applyNumberFormat="1" applyFont="1" applyAlignment="1">
      <alignment vertical="center"/>
    </xf>
    <xf numFmtId="0" fontId="23" fillId="0" borderId="0" xfId="0" applyFont="1">
      <alignment vertical="center"/>
    </xf>
    <xf numFmtId="49" fontId="23" fillId="0" borderId="0" xfId="9" applyNumberFormat="1" applyFont="1">
      <alignment vertical="center"/>
    </xf>
    <xf numFmtId="0" fontId="27" fillId="0" borderId="0" xfId="8" applyFont="1">
      <alignment vertical="center"/>
    </xf>
    <xf numFmtId="0" fontId="27" fillId="0" borderId="0" xfId="9" applyFont="1" applyAlignment="1">
      <alignment horizontal="left" vertical="center" wrapText="1"/>
    </xf>
    <xf numFmtId="0" fontId="0" fillId="0" borderId="3" xfId="0" applyBorder="1" applyAlignment="1">
      <alignment vertical="center" wrapText="1" shrinkToFit="1"/>
    </xf>
    <xf numFmtId="0" fontId="33" fillId="0" borderId="46" xfId="9" applyFont="1" applyBorder="1">
      <alignment vertical="center"/>
    </xf>
    <xf numFmtId="0" fontId="33" fillId="0" borderId="50" xfId="9" applyFont="1" applyBorder="1">
      <alignment vertical="center"/>
    </xf>
    <xf numFmtId="0" fontId="33" fillId="0" borderId="51" xfId="9" applyFont="1" applyBorder="1">
      <alignment vertical="center"/>
    </xf>
    <xf numFmtId="0" fontId="27" fillId="0" borderId="38" xfId="9" applyFont="1" applyBorder="1">
      <alignment vertical="center"/>
    </xf>
    <xf numFmtId="0" fontId="27" fillId="0" borderId="39" xfId="9" applyFont="1" applyBorder="1">
      <alignment vertical="center"/>
    </xf>
    <xf numFmtId="0" fontId="0" fillId="0" borderId="36" xfId="9" applyFont="1" applyBorder="1">
      <alignment vertical="center"/>
    </xf>
    <xf numFmtId="0" fontId="40" fillId="0" borderId="0" xfId="0" applyFont="1">
      <alignment vertical="center"/>
    </xf>
    <xf numFmtId="49" fontId="15" fillId="0" borderId="0" xfId="9" applyNumberFormat="1" applyFont="1" applyAlignment="1">
      <alignment vertical="top"/>
    </xf>
    <xf numFmtId="0" fontId="41" fillId="0" borderId="0" xfId="0" applyFont="1" applyAlignment="1">
      <alignment horizontal="justify" vertical="center"/>
    </xf>
    <xf numFmtId="0" fontId="15" fillId="0" borderId="0" xfId="8" applyAlignment="1">
      <alignment horizontal="left"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0" fontId="24" fillId="0" borderId="0" xfId="37" applyFont="1">
      <alignment vertical="center"/>
    </xf>
    <xf numFmtId="0" fontId="43" fillId="0" borderId="0" xfId="37" applyFont="1">
      <alignment vertical="center"/>
    </xf>
    <xf numFmtId="0" fontId="44" fillId="0" borderId="0" xfId="9" applyFont="1">
      <alignment vertical="center"/>
    </xf>
    <xf numFmtId="0" fontId="24" fillId="0" borderId="0" xfId="9" applyFont="1">
      <alignment vertical="center"/>
    </xf>
    <xf numFmtId="0" fontId="15" fillId="0" borderId="0" xfId="9" applyFont="1" applyAlignment="1">
      <alignment horizontal="center" vertical="center"/>
    </xf>
    <xf numFmtId="0" fontId="24" fillId="4" borderId="1" xfId="37" applyFont="1" applyFill="1" applyBorder="1" applyAlignment="1">
      <alignment horizontal="right" vertical="center"/>
    </xf>
    <xf numFmtId="0" fontId="24" fillId="4" borderId="1" xfId="37" applyFont="1" applyFill="1" applyBorder="1" applyAlignment="1">
      <alignment horizontal="left" vertical="center"/>
    </xf>
    <xf numFmtId="0" fontId="15" fillId="0" borderId="1" xfId="9" applyFont="1" applyBorder="1" applyAlignment="1">
      <alignment horizontal="center" vertical="center" wrapText="1"/>
    </xf>
    <xf numFmtId="0" fontId="17" fillId="0" borderId="1" xfId="9" applyFont="1" applyBorder="1" applyAlignment="1">
      <alignment horizontal="center" vertical="center" wrapText="1"/>
    </xf>
    <xf numFmtId="0" fontId="35" fillId="0" borderId="1" xfId="27" applyFont="1" applyBorder="1" applyAlignment="1">
      <alignment horizontal="center" vertical="center"/>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0" fontId="24" fillId="0" borderId="13" xfId="9" applyFont="1" applyBorder="1">
      <alignment vertical="center"/>
    </xf>
    <xf numFmtId="0" fontId="15" fillId="0" borderId="95" xfId="9" applyFont="1" applyBorder="1" applyAlignment="1">
      <alignment horizontal="center" vertical="center" wrapText="1"/>
    </xf>
    <xf numFmtId="0" fontId="24" fillId="0" borderId="0" xfId="27" applyFont="1">
      <alignment vertical="center"/>
    </xf>
    <xf numFmtId="0" fontId="31" fillId="0" borderId="1" xfId="27" applyFont="1" applyBorder="1" applyAlignment="1">
      <alignment horizontal="center" vertical="center"/>
    </xf>
    <xf numFmtId="49" fontId="15" fillId="3" borderId="1" xfId="8" applyNumberFormat="1" applyFill="1" applyBorder="1" applyAlignment="1">
      <alignment horizontal="left" vertical="center" wrapText="1"/>
    </xf>
    <xf numFmtId="49" fontId="15" fillId="4" borderId="1" xfId="8" applyNumberFormat="1" applyFill="1" applyBorder="1" applyAlignment="1">
      <alignment horizontal="left" vertical="center" wrapText="1"/>
    </xf>
    <xf numFmtId="0" fontId="0" fillId="0" borderId="1" xfId="0" applyBorder="1" applyAlignment="1">
      <alignment horizontal="center" vertical="center" wrapText="1"/>
    </xf>
    <xf numFmtId="0" fontId="41" fillId="0" borderId="36" xfId="0" applyFont="1" applyBorder="1" applyAlignment="1">
      <alignment horizontal="left" vertical="center"/>
    </xf>
    <xf numFmtId="0" fontId="41" fillId="0" borderId="36" xfId="0" applyFont="1" applyBorder="1" applyAlignment="1">
      <alignment vertical="center" wrapText="1"/>
    </xf>
    <xf numFmtId="0" fontId="41" fillId="0" borderId="17" xfId="0" applyFont="1" applyBorder="1" applyAlignment="1">
      <alignment horizontal="left" vertical="center"/>
    </xf>
    <xf numFmtId="0" fontId="23" fillId="0" borderId="0" xfId="9" applyFont="1">
      <alignment vertical="center"/>
    </xf>
    <xf numFmtId="0" fontId="24" fillId="0" borderId="1" xfId="9" applyFont="1" applyBorder="1" applyAlignment="1">
      <alignment horizontal="left" vertical="center" wrapText="1"/>
    </xf>
    <xf numFmtId="0" fontId="27" fillId="4" borderId="1" xfId="0" applyFont="1" applyFill="1" applyBorder="1" applyAlignment="1">
      <alignment horizontal="left" vertical="top" wrapText="1"/>
    </xf>
    <xf numFmtId="0" fontId="27" fillId="0" borderId="1" xfId="13" applyFont="1" applyBorder="1">
      <alignment vertical="center"/>
    </xf>
    <xf numFmtId="0" fontId="27" fillId="4" borderId="1" xfId="0" applyFont="1" applyFill="1" applyBorder="1" applyAlignment="1">
      <alignment horizontal="left" vertical="top" shrinkToFit="1"/>
    </xf>
    <xf numFmtId="0" fontId="27" fillId="0" borderId="46" xfId="13" applyFont="1" applyBorder="1">
      <alignment vertical="center"/>
    </xf>
    <xf numFmtId="0" fontId="27" fillId="0" borderId="0" xfId="38" applyFont="1" applyAlignment="1">
      <alignment vertical="center"/>
    </xf>
    <xf numFmtId="0" fontId="27" fillId="0" borderId="1" xfId="38" applyFont="1" applyBorder="1" applyAlignment="1">
      <alignment vertical="center"/>
    </xf>
    <xf numFmtId="0" fontId="15" fillId="0" borderId="1" xfId="37" applyFont="1" applyBorder="1" applyAlignment="1">
      <alignment vertical="center" wrapText="1"/>
    </xf>
    <xf numFmtId="0" fontId="27" fillId="0" borderId="50" xfId="13" applyFont="1" applyBorder="1">
      <alignment vertical="center"/>
    </xf>
    <xf numFmtId="0" fontId="47"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7" fillId="0" borderId="97" xfId="0" quotePrefix="1" applyFont="1" applyBorder="1" applyAlignment="1">
      <alignment horizontal="center" vertical="center" wrapText="1"/>
    </xf>
    <xf numFmtId="0" fontId="27" fillId="0" borderId="46" xfId="0" applyFont="1" applyBorder="1" applyAlignment="1">
      <alignment horizontal="left" vertical="top"/>
    </xf>
    <xf numFmtId="0" fontId="27" fillId="0" borderId="50" xfId="0" applyFont="1" applyBorder="1" applyAlignment="1">
      <alignment horizontal="left" vertical="top" wrapText="1"/>
    </xf>
    <xf numFmtId="0" fontId="27" fillId="0" borderId="51"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4" borderId="4" xfId="0" applyFill="1" applyBorder="1">
      <alignment vertical="center"/>
    </xf>
    <xf numFmtId="0" fontId="15" fillId="0" borderId="0" xfId="0" applyFont="1" applyAlignment="1">
      <alignment horizontal="left" vertical="center"/>
    </xf>
    <xf numFmtId="0" fontId="0" fillId="4" borderId="46" xfId="0" applyFill="1" applyBorder="1" applyAlignment="1">
      <alignment vertical="top" wrapText="1"/>
    </xf>
    <xf numFmtId="0" fontId="0" fillId="4" borderId="50" xfId="0" applyFill="1" applyBorder="1" applyAlignment="1">
      <alignment vertical="top" wrapText="1"/>
    </xf>
    <xf numFmtId="0" fontId="0" fillId="4" borderId="51" xfId="0" applyFill="1" applyBorder="1" applyAlignment="1">
      <alignment vertical="top" wrapText="1"/>
    </xf>
    <xf numFmtId="0" fontId="0" fillId="4" borderId="17" xfId="0" applyFill="1" applyBorder="1" applyAlignment="1">
      <alignment vertical="top" wrapText="1"/>
    </xf>
    <xf numFmtId="0" fontId="0" fillId="4" borderId="38" xfId="0" applyFill="1" applyBorder="1" applyAlignment="1">
      <alignment vertical="top" wrapText="1"/>
    </xf>
    <xf numFmtId="0" fontId="0" fillId="4" borderId="39" xfId="0" applyFill="1" applyBorder="1" applyAlignment="1">
      <alignment vertical="top" wrapText="1"/>
    </xf>
    <xf numFmtId="0" fontId="0" fillId="0" borderId="99" xfId="0" applyBorder="1" applyAlignment="1">
      <alignment vertical="center" shrinkToFit="1"/>
    </xf>
    <xf numFmtId="0" fontId="49" fillId="0" borderId="0" xfId="39" applyFont="1">
      <alignment vertical="center"/>
    </xf>
    <xf numFmtId="0" fontId="49" fillId="0" borderId="0" xfId="30" applyFont="1" applyAlignment="1">
      <alignment vertical="center"/>
    </xf>
    <xf numFmtId="0" fontId="47" fillId="0" borderId="0" xfId="39" applyFont="1">
      <alignment vertical="center"/>
    </xf>
    <xf numFmtId="0" fontId="47" fillId="0" borderId="0" xfId="9" applyFont="1">
      <alignment vertical="center"/>
    </xf>
    <xf numFmtId="0" fontId="28" fillId="0" borderId="0" xfId="39" applyFont="1">
      <alignment vertical="center"/>
    </xf>
    <xf numFmtId="0" fontId="47" fillId="0" borderId="0" xfId="39" applyFont="1" applyAlignment="1">
      <alignment vertical="center" wrapText="1"/>
    </xf>
    <xf numFmtId="0" fontId="24" fillId="0" borderId="1" xfId="9" applyFont="1" applyBorder="1" applyAlignment="1">
      <alignment vertical="center" wrapText="1"/>
    </xf>
    <xf numFmtId="0" fontId="15" fillId="0" borderId="1" xfId="9" applyFont="1" applyBorder="1" applyAlignment="1">
      <alignment vertical="center" wrapText="1"/>
    </xf>
    <xf numFmtId="0" fontId="27" fillId="0" borderId="4" xfId="13" applyFont="1" applyBorder="1">
      <alignment vertical="center"/>
    </xf>
    <xf numFmtId="0" fontId="27" fillId="0" borderId="2" xfId="13" applyFont="1" applyBorder="1">
      <alignment vertical="center"/>
    </xf>
    <xf numFmtId="0" fontId="47" fillId="4" borderId="1" xfId="19" applyFont="1" applyFill="1" applyBorder="1" applyAlignment="1">
      <alignment horizontal="left" vertical="top" wrapText="1"/>
    </xf>
    <xf numFmtId="0" fontId="47" fillId="2" borderId="35" xfId="19" applyFont="1" applyFill="1" applyBorder="1" applyAlignment="1">
      <alignment horizontal="left" vertical="top" wrapText="1"/>
    </xf>
    <xf numFmtId="0" fontId="47" fillId="4" borderId="2" xfId="19" applyFont="1" applyFill="1" applyBorder="1" applyAlignment="1">
      <alignment horizontal="left" vertical="top" wrapText="1"/>
    </xf>
    <xf numFmtId="0" fontId="27" fillId="2" borderId="4" xfId="0" applyFont="1" applyFill="1" applyBorder="1" applyAlignment="1">
      <alignment horizontal="left" vertical="top" shrinkToFit="1"/>
    </xf>
    <xf numFmtId="0" fontId="27" fillId="2" borderId="2" xfId="0" applyFont="1" applyFill="1" applyBorder="1" applyAlignment="1">
      <alignment horizontal="left" vertical="top" shrinkToFit="1"/>
    </xf>
    <xf numFmtId="0" fontId="27" fillId="2" borderId="41" xfId="0" applyFont="1" applyFill="1" applyBorder="1" applyAlignment="1">
      <alignment horizontal="left" vertical="top" shrinkToFit="1"/>
    </xf>
    <xf numFmtId="0" fontId="27" fillId="0" borderId="36" xfId="9" applyFont="1" applyBorder="1">
      <alignment vertical="center"/>
    </xf>
    <xf numFmtId="0" fontId="27" fillId="0" borderId="54" xfId="9" applyFont="1" applyBorder="1">
      <alignment vertical="center"/>
    </xf>
    <xf numFmtId="0" fontId="23" fillId="0" borderId="0" xfId="0" applyFont="1" applyAlignment="1" applyProtection="1">
      <alignment vertical="top"/>
      <protection locked="0"/>
    </xf>
    <xf numFmtId="0" fontId="33" fillId="0" borderId="0" xfId="9" applyFont="1" applyAlignment="1">
      <alignment vertical="center" wrapText="1"/>
    </xf>
    <xf numFmtId="0" fontId="26" fillId="0" borderId="0" xfId="27" applyFont="1">
      <alignment vertical="center"/>
    </xf>
    <xf numFmtId="0" fontId="0" fillId="0" borderId="1" xfId="0" applyBorder="1" applyAlignment="1">
      <alignment horizontal="center" vertical="center"/>
    </xf>
    <xf numFmtId="0" fontId="47" fillId="2" borderId="46" xfId="19" applyFont="1" applyFill="1" applyBorder="1" applyAlignment="1">
      <alignment vertical="top" wrapText="1"/>
    </xf>
    <xf numFmtId="0" fontId="17" fillId="0" borderId="32" xfId="9" applyFont="1" applyBorder="1" applyAlignment="1">
      <alignment horizontal="center" vertical="center" wrapText="1"/>
    </xf>
    <xf numFmtId="0" fontId="24" fillId="0" borderId="0" xfId="0" applyFont="1">
      <alignment vertical="center"/>
    </xf>
    <xf numFmtId="0" fontId="27" fillId="6" borderId="71" xfId="9" applyFont="1" applyFill="1" applyBorder="1" applyAlignment="1">
      <alignment horizontal="center" vertical="center" wrapText="1"/>
    </xf>
    <xf numFmtId="0" fontId="27" fillId="6" borderId="89" xfId="9" applyFont="1" applyFill="1" applyBorder="1" applyAlignment="1">
      <alignment horizontal="center" vertical="center" wrapText="1"/>
    </xf>
    <xf numFmtId="38" fontId="27" fillId="6" borderId="30" xfId="5" applyFont="1" applyFill="1" applyBorder="1" applyAlignment="1">
      <alignment horizontal="right" vertical="center"/>
    </xf>
    <xf numFmtId="38" fontId="27" fillId="6" borderId="91" xfId="5" applyFont="1" applyFill="1" applyBorder="1" applyAlignment="1">
      <alignment horizontal="left" vertical="center" wrapText="1"/>
    </xf>
    <xf numFmtId="0" fontId="0" fillId="6" borderId="92" xfId="0" applyFill="1" applyBorder="1" applyAlignment="1">
      <alignment vertical="center" wrapText="1"/>
    </xf>
    <xf numFmtId="0" fontId="0" fillId="6" borderId="71" xfId="0" applyFill="1" applyBorder="1" applyAlignment="1">
      <alignment vertical="center" wrapText="1"/>
    </xf>
    <xf numFmtId="0" fontId="0" fillId="6" borderId="71" xfId="0" applyFill="1" applyBorder="1">
      <alignment vertical="center"/>
    </xf>
    <xf numFmtId="49" fontId="0" fillId="6" borderId="71" xfId="0" applyNumberFormat="1" applyFill="1" applyBorder="1" applyAlignment="1">
      <alignment horizontal="right" vertical="center"/>
    </xf>
    <xf numFmtId="0" fontId="24" fillId="6" borderId="21" xfId="12" applyFont="1" applyFill="1" applyBorder="1" applyAlignment="1">
      <alignment horizontal="left" vertical="center"/>
    </xf>
    <xf numFmtId="0" fontId="24" fillId="6" borderId="21" xfId="12" applyFont="1" applyFill="1" applyBorder="1" applyAlignment="1">
      <alignment horizontal="left" vertical="center" wrapText="1"/>
    </xf>
    <xf numFmtId="0" fontId="24" fillId="6" borderId="22" xfId="12" applyFont="1" applyFill="1" applyBorder="1" applyAlignment="1">
      <alignment horizontal="left" vertical="center" wrapText="1"/>
    </xf>
    <xf numFmtId="0" fontId="24" fillId="6" borderId="50" xfId="12" applyFont="1" applyFill="1" applyBorder="1" applyAlignment="1">
      <alignment horizontal="left" vertical="center"/>
    </xf>
    <xf numFmtId="0" fontId="24" fillId="6" borderId="50" xfId="12" applyFont="1" applyFill="1" applyBorder="1" applyAlignment="1">
      <alignment horizontal="left" vertical="center" wrapText="1"/>
    </xf>
    <xf numFmtId="0" fontId="24" fillId="6" borderId="52" xfId="12" applyFont="1" applyFill="1" applyBorder="1" applyAlignment="1">
      <alignment horizontal="left" vertical="center" wrapText="1"/>
    </xf>
    <xf numFmtId="0" fontId="24" fillId="6" borderId="48" xfId="12" applyFont="1" applyFill="1" applyBorder="1" applyAlignment="1">
      <alignment horizontal="left" vertical="center"/>
    </xf>
    <xf numFmtId="0" fontId="24" fillId="6" borderId="48" xfId="12" applyFont="1" applyFill="1" applyBorder="1" applyAlignment="1">
      <alignment horizontal="left" vertical="center" wrapText="1"/>
    </xf>
    <xf numFmtId="0" fontId="24" fillId="6" borderId="56" xfId="12" applyFont="1" applyFill="1" applyBorder="1" applyAlignment="1">
      <alignment horizontal="left" vertical="center" wrapText="1"/>
    </xf>
    <xf numFmtId="49" fontId="0" fillId="6" borderId="83" xfId="8" quotePrefix="1" applyNumberFormat="1" applyFont="1" applyFill="1" applyBorder="1" applyAlignment="1">
      <alignment horizontal="center" vertical="center" wrapText="1"/>
    </xf>
    <xf numFmtId="176" fontId="0" fillId="6" borderId="83" xfId="2" applyNumberFormat="1" applyFont="1" applyFill="1" applyBorder="1" applyAlignment="1">
      <alignment horizontal="right" vertical="center" wrapText="1"/>
    </xf>
    <xf numFmtId="182" fontId="15" fillId="6" borderId="1" xfId="21" applyNumberFormat="1" applyFont="1" applyFill="1" applyBorder="1" applyAlignment="1">
      <alignment vertical="center"/>
    </xf>
    <xf numFmtId="182" fontId="0" fillId="6" borderId="85" xfId="21" applyNumberFormat="1" applyFont="1" applyFill="1" applyBorder="1" applyAlignment="1">
      <alignment vertical="center"/>
    </xf>
    <xf numFmtId="182" fontId="15" fillId="6" borderId="85" xfId="21" applyNumberFormat="1" applyFont="1" applyFill="1" applyBorder="1" applyAlignment="1">
      <alignment vertical="center"/>
    </xf>
    <xf numFmtId="0" fontId="0" fillId="0" borderId="3" xfId="0" applyBorder="1" applyAlignment="1">
      <alignment horizontal="left" vertical="center" wrapText="1" shrinkToFit="1"/>
    </xf>
    <xf numFmtId="0" fontId="15" fillId="4" borderId="106" xfId="30" applyFill="1" applyBorder="1" applyAlignment="1">
      <alignment vertical="center"/>
    </xf>
    <xf numFmtId="0" fontId="15" fillId="3" borderId="1" xfId="30" applyFill="1" applyBorder="1" applyAlignment="1">
      <alignment vertical="center"/>
    </xf>
    <xf numFmtId="0" fontId="15" fillId="4" borderId="1" xfId="30" applyFill="1" applyBorder="1" applyAlignment="1">
      <alignment vertical="center"/>
    </xf>
    <xf numFmtId="0" fontId="15" fillId="4" borderId="45" xfId="30" applyFill="1" applyBorder="1" applyAlignment="1">
      <alignment vertical="center"/>
    </xf>
    <xf numFmtId="0" fontId="0" fillId="0" borderId="0" xfId="12" applyFont="1" applyAlignment="1">
      <alignment vertical="center"/>
    </xf>
    <xf numFmtId="0" fontId="27" fillId="0" borderId="0" xfId="9" applyFont="1" applyAlignment="1">
      <alignment horizontal="left" vertical="top" wrapText="1"/>
    </xf>
    <xf numFmtId="0" fontId="51" fillId="0" borderId="38" xfId="9" applyFont="1" applyBorder="1">
      <alignment vertical="center"/>
    </xf>
    <xf numFmtId="0" fontId="27" fillId="0" borderId="17" xfId="9" applyFont="1" applyBorder="1">
      <alignment vertical="center"/>
    </xf>
    <xf numFmtId="0" fontId="52" fillId="0" borderId="0" xfId="30" applyFont="1" applyAlignment="1">
      <alignment vertical="center"/>
    </xf>
    <xf numFmtId="0" fontId="53" fillId="0" borderId="0" xfId="0" applyFont="1">
      <alignment vertical="center"/>
    </xf>
    <xf numFmtId="184" fontId="27" fillId="6" borderId="12" xfId="5" applyNumberFormat="1" applyFont="1" applyFill="1" applyBorder="1" applyAlignment="1">
      <alignment horizontal="right" vertical="center"/>
    </xf>
    <xf numFmtId="184" fontId="27" fillId="6" borderId="1" xfId="5" applyNumberFormat="1" applyFont="1" applyFill="1" applyBorder="1" applyAlignment="1">
      <alignment horizontal="right" vertical="center"/>
    </xf>
    <xf numFmtId="184" fontId="27" fillId="6" borderId="45" xfId="5" applyNumberFormat="1" applyFont="1" applyFill="1" applyBorder="1" applyAlignment="1">
      <alignment horizontal="right" vertical="center"/>
    </xf>
    <xf numFmtId="184" fontId="27" fillId="6" borderId="83" xfId="5" applyNumberFormat="1" applyFont="1" applyFill="1" applyBorder="1" applyAlignment="1">
      <alignment horizontal="right" vertical="center"/>
    </xf>
    <xf numFmtId="184" fontId="27" fillId="6" borderId="32" xfId="5" applyNumberFormat="1" applyFont="1" applyFill="1" applyBorder="1" applyAlignment="1">
      <alignment horizontal="right" vertical="center"/>
    </xf>
    <xf numFmtId="184" fontId="27" fillId="6" borderId="4" xfId="5" applyNumberFormat="1" applyFont="1" applyFill="1" applyBorder="1" applyAlignment="1">
      <alignment horizontal="right" vertical="center"/>
    </xf>
    <xf numFmtId="184" fontId="27" fillId="6" borderId="34" xfId="5" applyNumberFormat="1" applyFont="1" applyFill="1" applyBorder="1" applyAlignment="1">
      <alignment horizontal="right" vertical="center"/>
    </xf>
    <xf numFmtId="184" fontId="27" fillId="6" borderId="30" xfId="5" applyNumberFormat="1" applyFont="1" applyFill="1" applyBorder="1" applyAlignment="1">
      <alignment horizontal="right" vertical="center"/>
    </xf>
    <xf numFmtId="185" fontId="27" fillId="6" borderId="3" xfId="5" applyNumberFormat="1" applyFont="1" applyFill="1" applyBorder="1" applyAlignment="1">
      <alignment horizontal="right" vertical="center"/>
    </xf>
    <xf numFmtId="185" fontId="27" fillId="6" borderId="1" xfId="5" applyNumberFormat="1" applyFont="1" applyFill="1" applyBorder="1" applyAlignment="1">
      <alignment horizontal="right" vertical="center"/>
    </xf>
    <xf numFmtId="185" fontId="27" fillId="6" borderId="33" xfId="5" applyNumberFormat="1" applyFont="1" applyFill="1" applyBorder="1" applyAlignment="1">
      <alignment horizontal="right" vertical="center"/>
    </xf>
    <xf numFmtId="185" fontId="27" fillId="6" borderId="83" xfId="5" applyNumberFormat="1" applyFont="1" applyFill="1" applyBorder="1" applyAlignment="1">
      <alignment horizontal="right" vertical="center"/>
    </xf>
    <xf numFmtId="185" fontId="27" fillId="6" borderId="30" xfId="5" applyNumberFormat="1" applyFont="1" applyFill="1" applyBorder="1" applyAlignment="1">
      <alignment horizontal="right" vertical="center"/>
    </xf>
    <xf numFmtId="38" fontId="27" fillId="4" borderId="1" xfId="5" applyFont="1" applyFill="1" applyBorder="1" applyAlignment="1">
      <alignment vertical="center"/>
    </xf>
    <xf numFmtId="38" fontId="27" fillId="3" borderId="1" xfId="5" applyFont="1" applyFill="1" applyBorder="1" applyAlignment="1">
      <alignment vertical="center"/>
    </xf>
    <xf numFmtId="0" fontId="0" fillId="0" borderId="32" xfId="0" applyBorder="1" applyAlignment="1">
      <alignment vertical="center" wrapText="1" shrinkToFit="1"/>
    </xf>
    <xf numFmtId="38" fontId="27" fillId="6" borderId="1" xfId="5" applyFont="1" applyFill="1" applyBorder="1" applyAlignment="1">
      <alignment horizontal="right" vertical="center"/>
    </xf>
    <xf numFmtId="38" fontId="27" fillId="6" borderId="33" xfId="5" applyFont="1" applyFill="1" applyBorder="1" applyAlignment="1">
      <alignment horizontal="right" vertical="center"/>
    </xf>
    <xf numFmtId="185" fontId="0" fillId="6" borderId="1" xfId="2" applyNumberFormat="1" applyFont="1" applyFill="1" applyBorder="1" applyAlignment="1">
      <alignment horizontal="right" vertical="center" wrapText="1"/>
    </xf>
    <xf numFmtId="38" fontId="27" fillId="4" borderId="9" xfId="5" applyFont="1" applyFill="1" applyBorder="1" applyAlignment="1">
      <alignment horizontal="right" vertical="center"/>
    </xf>
    <xf numFmtId="38" fontId="27" fillId="4" borderId="63" xfId="5" applyFont="1" applyFill="1" applyBorder="1" applyAlignment="1">
      <alignment horizontal="right" vertical="center"/>
    </xf>
    <xf numFmtId="38" fontId="27" fillId="6" borderId="31" xfId="5" applyFont="1" applyFill="1" applyBorder="1" applyAlignment="1">
      <alignment horizontal="right" vertical="center"/>
    </xf>
    <xf numFmtId="185" fontId="0" fillId="6" borderId="33" xfId="2" applyNumberFormat="1" applyFont="1" applyFill="1" applyBorder="1" applyAlignment="1">
      <alignment horizontal="right" vertical="center" wrapText="1"/>
    </xf>
    <xf numFmtId="185" fontId="0" fillId="6" borderId="30"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7" fillId="6" borderId="22" xfId="2" applyFont="1" applyFill="1" applyBorder="1" applyAlignment="1">
      <alignment horizontal="right" vertical="center"/>
    </xf>
    <xf numFmtId="38" fontId="27" fillId="6" borderId="9" xfId="2" applyFont="1" applyFill="1" applyBorder="1" applyAlignment="1">
      <alignment horizontal="right" vertical="center"/>
    </xf>
    <xf numFmtId="38" fontId="27" fillId="6" borderId="63" xfId="2" applyFont="1" applyFill="1" applyBorder="1" applyAlignment="1">
      <alignment horizontal="right" vertical="center"/>
    </xf>
    <xf numFmtId="38" fontId="27"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6" borderId="83" xfId="2" applyFont="1" applyFill="1" applyBorder="1" applyAlignment="1">
      <alignment horizontal="right" vertical="center"/>
    </xf>
    <xf numFmtId="38" fontId="0" fillId="4" borderId="9" xfId="2" applyFont="1" applyFill="1" applyBorder="1" applyAlignment="1">
      <alignment horizontal="right" vertical="center" wrapText="1"/>
    </xf>
    <xf numFmtId="38" fontId="0" fillId="4" borderId="82" xfId="2" applyFont="1" applyFill="1" applyBorder="1" applyAlignment="1">
      <alignment horizontal="right" vertical="center" wrapText="1"/>
    </xf>
    <xf numFmtId="38" fontId="0" fillId="6" borderId="84" xfId="2" applyFont="1" applyFill="1" applyBorder="1" applyAlignment="1">
      <alignment horizontal="right" vertical="center"/>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3" xfId="2" applyFont="1" applyFill="1" applyBorder="1" applyAlignment="1">
      <alignment horizontal="right" vertical="center" wrapText="1"/>
    </xf>
    <xf numFmtId="184" fontId="0" fillId="4" borderId="3" xfId="2" applyNumberFormat="1" applyFont="1" applyFill="1" applyBorder="1" applyAlignment="1">
      <alignment horizontal="right" vertical="center" wrapText="1"/>
    </xf>
    <xf numFmtId="184"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4" xfId="2" applyFont="1" applyFill="1" applyBorder="1" applyAlignment="1">
      <alignment horizontal="right" vertical="center" wrapText="1"/>
    </xf>
    <xf numFmtId="0" fontId="54" fillId="0" borderId="97" xfId="0" quotePrefix="1" applyFont="1" applyBorder="1" applyAlignment="1">
      <alignment horizontal="center" vertical="center" wrapText="1"/>
    </xf>
    <xf numFmtId="49" fontId="17" fillId="0" borderId="97" xfId="0" quotePrefix="1" applyNumberFormat="1" applyFont="1" applyBorder="1" applyAlignment="1">
      <alignment horizontal="center" vertical="center" wrapText="1"/>
    </xf>
    <xf numFmtId="0" fontId="0" fillId="6" borderId="32" xfId="8" applyFont="1" applyFill="1" applyBorder="1" applyAlignment="1">
      <alignment horizontal="center" vertical="center" wrapText="1"/>
    </xf>
    <xf numFmtId="0" fontId="0" fillId="4" borderId="33" xfId="8" applyFont="1" applyFill="1" applyBorder="1" applyAlignment="1">
      <alignment horizontal="center" vertical="center" wrapText="1"/>
    </xf>
    <xf numFmtId="0" fontId="15" fillId="0" borderId="0" xfId="34" applyProtection="1">
      <alignment vertical="center"/>
      <protection locked="0"/>
    </xf>
    <xf numFmtId="0" fontId="15" fillId="0" borderId="0" xfId="34" applyAlignment="1" applyProtection="1">
      <alignment vertical="center" wrapText="1"/>
      <protection locked="0"/>
    </xf>
    <xf numFmtId="0" fontId="15" fillId="0" borderId="0" xfId="34">
      <alignment vertical="center"/>
    </xf>
    <xf numFmtId="0" fontId="15" fillId="0" borderId="0" xfId="34" applyAlignment="1">
      <alignment vertical="center" shrinkToFit="1"/>
    </xf>
    <xf numFmtId="0" fontId="15" fillId="0" borderId="0" xfId="34" applyAlignment="1">
      <alignment horizontal="left" vertical="center" shrinkToFit="1"/>
    </xf>
    <xf numFmtId="38" fontId="27" fillId="3" borderId="33" xfId="5" applyFont="1" applyFill="1" applyBorder="1" applyAlignment="1">
      <alignment horizontal="left" vertical="center" wrapText="1"/>
    </xf>
    <xf numFmtId="38" fontId="27" fillId="3" borderId="33" xfId="5" applyFont="1" applyFill="1" applyBorder="1" applyAlignment="1">
      <alignment vertical="center"/>
    </xf>
    <xf numFmtId="0" fontId="15" fillId="0" borderId="0" xfId="9" applyFont="1">
      <alignment vertical="center"/>
    </xf>
    <xf numFmtId="0" fontId="15" fillId="0" borderId="0" xfId="55" applyFont="1">
      <alignment vertical="center"/>
    </xf>
    <xf numFmtId="0" fontId="55" fillId="0" borderId="0" xfId="55" applyFont="1">
      <alignment vertical="center"/>
    </xf>
    <xf numFmtId="0" fontId="56" fillId="0" borderId="0" xfId="55" applyFont="1">
      <alignment vertical="center"/>
    </xf>
    <xf numFmtId="0" fontId="58" fillId="0" borderId="0" xfId="55" applyFont="1">
      <alignment vertical="center"/>
    </xf>
    <xf numFmtId="0" fontId="59" fillId="0" borderId="0" xfId="34" applyFont="1" applyAlignment="1">
      <alignment vertical="center" wrapText="1"/>
    </xf>
    <xf numFmtId="0" fontId="59" fillId="0" borderId="0" xfId="34" applyFont="1">
      <alignment vertical="center"/>
    </xf>
    <xf numFmtId="0" fontId="27" fillId="0" borderId="0" xfId="56" applyFont="1">
      <alignment vertical="center"/>
    </xf>
    <xf numFmtId="0" fontId="0" fillId="0" borderId="0" xfId="9" applyFont="1">
      <alignment vertical="center"/>
    </xf>
    <xf numFmtId="0" fontId="0" fillId="6" borderId="90" xfId="0" applyFill="1" applyBorder="1" applyAlignment="1">
      <alignment vertical="center" shrinkToFit="1"/>
    </xf>
    <xf numFmtId="0" fontId="0" fillId="0" borderId="35" xfId="39" applyFont="1" applyBorder="1" applyAlignment="1">
      <alignment horizontal="center" vertical="center"/>
    </xf>
    <xf numFmtId="0" fontId="15" fillId="0" borderId="35" xfId="39" applyBorder="1" applyAlignment="1">
      <alignment horizontal="center" vertical="center"/>
    </xf>
    <xf numFmtId="0" fontId="0" fillId="0" borderId="29"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24" fillId="2" borderId="29" xfId="12" applyFont="1" applyFill="1" applyBorder="1" applyAlignment="1">
      <alignment horizontal="center" vertical="center"/>
    </xf>
    <xf numFmtId="0" fontId="0" fillId="0" borderId="40" xfId="0" applyBorder="1" applyAlignment="1">
      <alignment horizontal="center" vertical="center" wrapText="1"/>
    </xf>
    <xf numFmtId="49" fontId="0" fillId="0" borderId="29" xfId="0" applyNumberFormat="1" applyBorder="1" applyAlignment="1">
      <alignment horizontal="center" vertical="center" wrapText="1"/>
    </xf>
    <xf numFmtId="0" fontId="0" fillId="6" borderId="55"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0"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1" xfId="0" applyFill="1" applyBorder="1" applyAlignment="1">
      <alignment horizontal="left" vertical="center" shrinkToFit="1"/>
    </xf>
    <xf numFmtId="0" fontId="15" fillId="0" borderId="32" xfId="39" applyBorder="1">
      <alignment vertical="center"/>
    </xf>
    <xf numFmtId="0" fontId="27" fillId="4" borderId="1" xfId="9" applyFont="1" applyFill="1" applyBorder="1" applyAlignment="1">
      <alignment horizontal="left" vertical="center" wrapText="1"/>
    </xf>
    <xf numFmtId="182" fontId="15" fillId="6" borderId="1" xfId="21" applyNumberFormat="1" applyFont="1" applyFill="1" applyBorder="1" applyAlignment="1">
      <alignment horizontal="center" vertical="center"/>
    </xf>
    <xf numFmtId="182" fontId="18" fillId="0" borderId="1" xfId="21" applyNumberFormat="1" applyFont="1" applyBorder="1" applyAlignment="1">
      <alignment vertical="center"/>
    </xf>
    <xf numFmtId="0" fontId="15" fillId="0" borderId="14" xfId="0" applyFont="1" applyBorder="1" applyAlignment="1">
      <alignment horizontal="centerContinuous" vertical="center"/>
    </xf>
    <xf numFmtId="0" fontId="15" fillId="0" borderId="100" xfId="0" applyFont="1" applyBorder="1" applyAlignment="1">
      <alignment horizontal="centerContinuous" vertical="center"/>
    </xf>
    <xf numFmtId="0" fontId="64" fillId="0" borderId="32" xfId="30" applyFont="1" applyBorder="1" applyAlignment="1">
      <alignment vertical="center"/>
    </xf>
    <xf numFmtId="0" fontId="64" fillId="0" borderId="32" xfId="0" applyFont="1" applyBorder="1">
      <alignment vertical="center"/>
    </xf>
    <xf numFmtId="49" fontId="27" fillId="0" borderId="1" xfId="38" applyNumberFormat="1" applyFont="1" applyBorder="1" applyAlignment="1">
      <alignment vertical="center" wrapText="1"/>
    </xf>
    <xf numFmtId="0" fontId="15" fillId="0" borderId="115" xfId="39" applyBorder="1" applyAlignment="1">
      <alignment horizontal="center" vertical="center"/>
    </xf>
    <xf numFmtId="0" fontId="15" fillId="0" borderId="4" xfId="39" applyBorder="1" applyAlignment="1">
      <alignment horizontal="center" vertical="center"/>
    </xf>
    <xf numFmtId="0" fontId="0" fillId="6" borderId="89" xfId="0" applyFill="1" applyBorder="1" applyAlignment="1">
      <alignment vertical="center" shrinkToFit="1"/>
    </xf>
    <xf numFmtId="0" fontId="15" fillId="3" borderId="33" xfId="30" applyFill="1" applyBorder="1" applyAlignment="1">
      <alignment vertical="center"/>
    </xf>
    <xf numFmtId="38" fontId="27"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19" xfId="8" applyFont="1" applyFill="1" applyBorder="1" applyAlignment="1">
      <alignment vertical="center" wrapText="1"/>
    </xf>
    <xf numFmtId="0" fontId="0" fillId="3" borderId="119" xfId="8" applyFont="1" applyFill="1" applyBorder="1" applyAlignment="1">
      <alignment vertical="center" shrinkToFit="1"/>
    </xf>
    <xf numFmtId="0" fontId="0" fillId="4" borderId="119" xfId="8" applyFont="1" applyFill="1" applyBorder="1" applyAlignment="1">
      <alignment horizontal="center" vertical="center" wrapText="1"/>
    </xf>
    <xf numFmtId="0" fontId="0" fillId="4" borderId="119" xfId="8" applyFont="1" applyFill="1" applyBorder="1" applyAlignment="1">
      <alignment horizontal="left" vertical="center" wrapText="1"/>
    </xf>
    <xf numFmtId="0" fontId="0" fillId="4" borderId="55"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0" fontId="0" fillId="6" borderId="89" xfId="0" applyFill="1" applyBorder="1" applyAlignment="1">
      <alignment vertical="center" wrapText="1"/>
    </xf>
    <xf numFmtId="0" fontId="0" fillId="6" borderId="89" xfId="0" applyFill="1" applyBorder="1">
      <alignment vertical="center"/>
    </xf>
    <xf numFmtId="49" fontId="0" fillId="6" borderId="89"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5" xfId="8" applyNumberFormat="1" applyFont="1" applyFill="1" applyBorder="1" applyAlignment="1">
      <alignment vertical="center" wrapText="1"/>
    </xf>
    <xf numFmtId="49" fontId="0" fillId="3" borderId="119"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27" fillId="0" borderId="0" xfId="9" applyNumberFormat="1" applyFont="1">
      <alignment vertical="center"/>
    </xf>
    <xf numFmtId="0" fontId="27" fillId="0" borderId="0" xfId="9" applyFont="1" applyAlignment="1">
      <alignment horizontal="center" vertical="center"/>
    </xf>
    <xf numFmtId="49" fontId="23" fillId="0" borderId="0" xfId="9" applyNumberFormat="1" applyFont="1" applyAlignment="1">
      <alignment vertical="top"/>
    </xf>
    <xf numFmtId="0" fontId="27" fillId="0" borderId="0" xfId="9" applyFont="1" applyAlignment="1">
      <alignment vertical="center" wrapText="1"/>
    </xf>
    <xf numFmtId="49" fontId="15" fillId="7" borderId="45" xfId="9" applyNumberFormat="1" applyFont="1" applyFill="1" applyBorder="1" applyAlignment="1">
      <alignment vertical="center" wrapText="1"/>
    </xf>
    <xf numFmtId="49" fontId="15" fillId="7" borderId="35" xfId="9" applyNumberFormat="1" applyFont="1" applyFill="1" applyBorder="1" applyAlignment="1">
      <alignment vertical="center" wrapText="1"/>
    </xf>
    <xf numFmtId="49" fontId="15" fillId="7" borderId="32" xfId="9" applyNumberFormat="1" applyFont="1" applyFill="1" applyBorder="1" applyAlignment="1">
      <alignment vertical="center" wrapText="1"/>
    </xf>
    <xf numFmtId="0" fontId="0" fillId="6" borderId="112"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7" borderId="85" xfId="0" applyFill="1" applyBorder="1" applyAlignment="1">
      <alignment horizontal="center" vertical="center"/>
    </xf>
    <xf numFmtId="0" fontId="27" fillId="0" borderId="38" xfId="30" applyFont="1" applyBorder="1" applyAlignment="1">
      <alignment horizontal="justify" vertical="center"/>
    </xf>
    <xf numFmtId="0" fontId="65" fillId="0" borderId="0" xfId="9" applyFont="1">
      <alignment vertical="center"/>
    </xf>
    <xf numFmtId="0" fontId="26" fillId="0" borderId="0" xfId="9">
      <alignment vertical="center"/>
    </xf>
    <xf numFmtId="0" fontId="15" fillId="0" borderId="0" xfId="9" applyFont="1" applyAlignment="1">
      <alignment vertical="center" wrapText="1"/>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49" fontId="24" fillId="3" borderId="7" xfId="0" applyNumberFormat="1" applyFont="1" applyFill="1" applyBorder="1" applyAlignment="1" applyProtection="1">
      <alignment vertical="top" wrapText="1"/>
      <protection locked="0"/>
    </xf>
    <xf numFmtId="0" fontId="24" fillId="4" borderId="1" xfId="0" applyFont="1" applyFill="1" applyBorder="1" applyAlignment="1">
      <alignment vertical="center" wrapText="1"/>
    </xf>
    <xf numFmtId="49" fontId="24" fillId="3" borderId="8" xfId="0" applyNumberFormat="1" applyFont="1" applyFill="1" applyBorder="1" applyAlignment="1" applyProtection="1">
      <alignment vertical="top" wrapText="1"/>
      <protection locked="0"/>
    </xf>
    <xf numFmtId="0" fontId="24" fillId="0" borderId="32" xfId="8" applyFont="1" applyBorder="1" applyAlignment="1">
      <alignment horizontal="center" vertical="center"/>
    </xf>
    <xf numFmtId="0" fontId="24" fillId="0" borderId="1" xfId="8" applyFont="1" applyBorder="1">
      <alignment vertical="center"/>
    </xf>
    <xf numFmtId="0" fontId="24" fillId="0" borderId="4" xfId="8" applyFont="1" applyBorder="1">
      <alignment vertical="center"/>
    </xf>
    <xf numFmtId="0" fontId="24" fillId="0" borderId="41" xfId="8" applyFont="1" applyBorder="1">
      <alignment vertical="center"/>
    </xf>
    <xf numFmtId="0" fontId="24" fillId="3" borderId="1" xfId="8" applyFont="1" applyFill="1" applyBorder="1" applyAlignment="1">
      <alignment horizontal="center" vertical="center"/>
    </xf>
    <xf numFmtId="0" fontId="24" fillId="0" borderId="46" xfId="8" applyFont="1" applyBorder="1">
      <alignment vertical="center"/>
    </xf>
    <xf numFmtId="0" fontId="24" fillId="0" borderId="50" xfId="8" applyFont="1" applyBorder="1">
      <alignment vertical="center"/>
    </xf>
    <xf numFmtId="0" fontId="24" fillId="0" borderId="39" xfId="8" applyFont="1" applyBorder="1" applyAlignment="1">
      <alignment vertical="center" wrapText="1"/>
    </xf>
    <xf numFmtId="0" fontId="24" fillId="3" borderId="45" xfId="8" applyFont="1" applyFill="1" applyBorder="1" applyAlignment="1">
      <alignment horizontal="center" vertical="center"/>
    </xf>
    <xf numFmtId="0" fontId="24" fillId="4" borderId="38" xfId="8" applyFont="1" applyFill="1" applyBorder="1" applyAlignment="1">
      <alignment horizontal="center" vertical="center" shrinkToFit="1"/>
    </xf>
    <xf numFmtId="0" fontId="24" fillId="4" borderId="41" xfId="8" applyFont="1" applyFill="1" applyBorder="1" applyAlignment="1">
      <alignment horizontal="center" vertical="center" shrinkToFit="1"/>
    </xf>
    <xf numFmtId="0" fontId="24" fillId="0" borderId="2" xfId="8" applyFont="1" applyBorder="1" applyAlignment="1">
      <alignment vertical="center" wrapText="1"/>
    </xf>
    <xf numFmtId="0" fontId="24" fillId="2" borderId="0" xfId="0" applyFont="1" applyFill="1" applyAlignment="1">
      <alignment vertical="center" wrapText="1"/>
    </xf>
    <xf numFmtId="0" fontId="52" fillId="0" borderId="0" xfId="9" applyFont="1">
      <alignment vertical="center"/>
    </xf>
    <xf numFmtId="0" fontId="0" fillId="0" borderId="40" xfId="9" applyFont="1" applyBorder="1" applyAlignment="1">
      <alignment horizontal="center" vertical="center"/>
    </xf>
    <xf numFmtId="0" fontId="0" fillId="4" borderId="44" xfId="9" applyFont="1" applyFill="1" applyBorder="1" applyAlignment="1">
      <alignment horizontal="center" vertical="center"/>
    </xf>
    <xf numFmtId="0" fontId="68" fillId="0" borderId="0" xfId="0" applyFont="1">
      <alignment vertical="center"/>
    </xf>
    <xf numFmtId="49" fontId="15" fillId="7" borderId="30" xfId="9" applyNumberFormat="1" applyFont="1" applyFill="1" applyBorder="1" applyAlignment="1">
      <alignment vertical="center" wrapText="1"/>
    </xf>
    <xf numFmtId="0" fontId="2" fillId="0" borderId="0" xfId="58">
      <alignment vertical="center"/>
    </xf>
    <xf numFmtId="0" fontId="24" fillId="4" borderId="1" xfId="58" applyFont="1" applyFill="1" applyBorder="1" applyAlignment="1">
      <alignment horizontal="right" vertical="center"/>
    </xf>
    <xf numFmtId="0" fontId="27" fillId="2" borderId="0" xfId="30" applyFont="1" applyFill="1" applyAlignment="1">
      <alignment vertical="center"/>
    </xf>
    <xf numFmtId="0" fontId="0" fillId="2" borderId="0" xfId="0" applyFill="1" applyAlignment="1">
      <alignment horizontal="center" vertical="center" wrapText="1"/>
    </xf>
    <xf numFmtId="0" fontId="27" fillId="2" borderId="1" xfId="30" applyFont="1" applyFill="1" applyBorder="1" applyAlignment="1">
      <alignment vertical="center"/>
    </xf>
    <xf numFmtId="0" fontId="24" fillId="3" borderId="1" xfId="37" applyFont="1" applyFill="1" applyBorder="1">
      <alignment vertical="center"/>
    </xf>
    <xf numFmtId="0" fontId="24" fillId="3" borderId="1" xfId="58" applyFont="1" applyFill="1" applyBorder="1">
      <alignment vertical="center"/>
    </xf>
    <xf numFmtId="0" fontId="0" fillId="4" borderId="106" xfId="30" applyFont="1" applyFill="1" applyBorder="1" applyAlignment="1">
      <alignment vertical="center"/>
    </xf>
    <xf numFmtId="49" fontId="0" fillId="3" borderId="119" xfId="8" applyNumberFormat="1" applyFont="1" applyFill="1" applyBorder="1" applyAlignment="1">
      <alignment horizontal="left" vertical="center" wrapText="1"/>
    </xf>
    <xf numFmtId="0" fontId="27" fillId="2" borderId="36" xfId="9" applyFont="1" applyFill="1" applyBorder="1">
      <alignment vertical="center"/>
    </xf>
    <xf numFmtId="0" fontId="15" fillId="0" borderId="1" xfId="58" applyFont="1" applyBorder="1">
      <alignment vertical="center"/>
    </xf>
    <xf numFmtId="0" fontId="15" fillId="3" borderId="32" xfId="30" applyFill="1" applyBorder="1" applyAlignment="1">
      <alignment horizontal="left" vertical="top" wrapText="1"/>
    </xf>
    <xf numFmtId="0" fontId="15" fillId="3" borderId="1" xfId="30" applyFill="1" applyBorder="1" applyAlignment="1">
      <alignment horizontal="left" vertical="top" wrapText="1"/>
    </xf>
    <xf numFmtId="0" fontId="15" fillId="3" borderId="2" xfId="30" applyFill="1" applyBorder="1" applyAlignment="1">
      <alignment horizontal="left" vertical="top" wrapText="1"/>
    </xf>
    <xf numFmtId="0" fontId="0" fillId="3" borderId="1" xfId="30" applyFont="1" applyFill="1" applyBorder="1" applyAlignment="1">
      <alignment horizontal="left" vertical="top" wrapText="1"/>
    </xf>
    <xf numFmtId="0" fontId="15" fillId="3" borderId="33" xfId="30" applyFill="1" applyBorder="1" applyAlignment="1">
      <alignment horizontal="left" vertical="top" wrapText="1"/>
    </xf>
    <xf numFmtId="0" fontId="15" fillId="3" borderId="110" xfId="30" applyFill="1" applyBorder="1" applyAlignment="1">
      <alignment horizontal="left" vertical="top" wrapText="1"/>
    </xf>
    <xf numFmtId="0" fontId="0" fillId="3" borderId="3" xfId="8" applyFont="1" applyFill="1" applyBorder="1" applyAlignment="1">
      <alignment horizontal="left" vertical="top" wrapText="1"/>
    </xf>
    <xf numFmtId="0" fontId="0" fillId="3" borderId="1" xfId="8" applyFont="1" applyFill="1" applyBorder="1" applyAlignment="1">
      <alignment horizontal="left" vertical="top" wrapText="1"/>
    </xf>
    <xf numFmtId="0" fontId="0" fillId="3" borderId="33" xfId="8" applyFont="1" applyFill="1" applyBorder="1" applyAlignment="1">
      <alignment horizontal="left" vertical="top" wrapText="1"/>
    </xf>
    <xf numFmtId="0" fontId="15" fillId="3" borderId="39" xfId="30" applyFill="1" applyBorder="1" applyAlignment="1">
      <alignment horizontal="left" vertical="top" wrapText="1"/>
    </xf>
    <xf numFmtId="0" fontId="15" fillId="3" borderId="4" xfId="30" applyFill="1" applyBorder="1" applyAlignment="1">
      <alignment horizontal="left" vertical="top" wrapText="1"/>
    </xf>
    <xf numFmtId="0" fontId="15" fillId="3" borderId="9" xfId="30" applyFill="1" applyBorder="1" applyAlignment="1">
      <alignment horizontal="left" vertical="top" wrapText="1"/>
    </xf>
    <xf numFmtId="0" fontId="15" fillId="3" borderId="47" xfId="30" applyFill="1" applyBorder="1" applyAlignment="1">
      <alignment horizontal="left" vertical="top" wrapText="1"/>
    </xf>
    <xf numFmtId="0" fontId="15" fillId="3" borderId="57" xfId="30" applyFill="1" applyBorder="1" applyAlignment="1">
      <alignment horizontal="left" vertical="top" wrapText="1"/>
    </xf>
    <xf numFmtId="0" fontId="15" fillId="3" borderId="19" xfId="30" applyFill="1" applyBorder="1" applyAlignment="1">
      <alignment horizontal="left" vertical="top" wrapText="1"/>
    </xf>
    <xf numFmtId="0" fontId="15" fillId="3" borderId="10" xfId="30" applyFill="1" applyBorder="1" applyAlignment="1">
      <alignment horizontal="left" vertical="top" wrapText="1"/>
    </xf>
    <xf numFmtId="38" fontId="27" fillId="3" borderId="1" xfId="5" applyFont="1" applyFill="1" applyBorder="1" applyAlignment="1">
      <alignment horizontal="left" vertical="top" wrapText="1"/>
    </xf>
    <xf numFmtId="38" fontId="27" fillId="3" borderId="33" xfId="5" applyFont="1" applyFill="1" applyBorder="1" applyAlignment="1">
      <alignment horizontal="left" vertical="top" wrapText="1"/>
    </xf>
    <xf numFmtId="0" fontId="0" fillId="3" borderId="1" xfId="0" applyFill="1" applyBorder="1" applyAlignment="1">
      <alignment horizontal="left" vertical="top" wrapText="1"/>
    </xf>
    <xf numFmtId="0" fontId="2" fillId="0" borderId="1" xfId="27" applyFont="1" applyBorder="1" applyAlignment="1">
      <alignment vertical="center" wrapText="1"/>
    </xf>
    <xf numFmtId="0" fontId="2" fillId="0" borderId="0" xfId="27" applyFont="1">
      <alignment vertical="center"/>
    </xf>
    <xf numFmtId="0" fontId="2" fillId="0" borderId="1" xfId="27" applyFont="1" applyBorder="1">
      <alignment vertical="center"/>
    </xf>
    <xf numFmtId="0" fontId="2" fillId="0" borderId="1" xfId="52" applyFont="1" applyBorder="1">
      <alignment vertical="center"/>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24" fillId="2" borderId="130" xfId="12" applyFont="1" applyFill="1" applyBorder="1" applyAlignment="1">
      <alignment horizontal="center" vertical="center"/>
    </xf>
    <xf numFmtId="0" fontId="0" fillId="4" borderId="133" xfId="0" applyFill="1" applyBorder="1">
      <alignment vertical="center"/>
    </xf>
    <xf numFmtId="0" fontId="0" fillId="4" borderId="135" xfId="0" applyFill="1" applyBorder="1">
      <alignment vertical="center"/>
    </xf>
    <xf numFmtId="0" fontId="0" fillId="4" borderId="136" xfId="0" applyFill="1" applyBorder="1">
      <alignment vertical="center"/>
    </xf>
    <xf numFmtId="0" fontId="0" fillId="3" borderId="136" xfId="0" applyFill="1" applyBorder="1" applyAlignment="1">
      <alignment horizontal="center" vertical="center"/>
    </xf>
    <xf numFmtId="0" fontId="0" fillId="3" borderId="136" xfId="0" applyFill="1" applyBorder="1">
      <alignment vertical="center"/>
    </xf>
    <xf numFmtId="0" fontId="15" fillId="3" borderId="136" xfId="30" applyFill="1" applyBorder="1" applyAlignment="1">
      <alignment horizontal="left" vertical="top" wrapText="1"/>
    </xf>
    <xf numFmtId="0" fontId="15" fillId="3" borderId="137" xfId="30" applyFill="1" applyBorder="1" applyAlignment="1">
      <alignment horizontal="left" vertical="top" wrapText="1"/>
    </xf>
    <xf numFmtId="0" fontId="15" fillId="3" borderId="138" xfId="30" applyFill="1" applyBorder="1" applyAlignment="1">
      <alignment horizontal="left" vertical="top" wrapText="1"/>
    </xf>
    <xf numFmtId="0" fontId="15" fillId="3" borderId="17" xfId="30" applyFill="1" applyBorder="1" applyAlignment="1">
      <alignment horizontal="left" vertical="top" wrapText="1"/>
    </xf>
    <xf numFmtId="0" fontId="15" fillId="3" borderId="140" xfId="30" applyFill="1" applyBorder="1" applyAlignment="1">
      <alignment horizontal="left" vertical="top" wrapText="1"/>
    </xf>
    <xf numFmtId="0" fontId="0" fillId="7" borderId="143" xfId="0" applyFill="1" applyBorder="1" applyAlignment="1">
      <alignment horizontal="center" vertical="center" wrapText="1"/>
    </xf>
    <xf numFmtId="0" fontId="24" fillId="0" borderId="130" xfId="0" applyFont="1" applyBorder="1" applyAlignment="1">
      <alignment horizontal="center" vertical="center" wrapText="1"/>
    </xf>
    <xf numFmtId="0" fontId="0" fillId="0" borderId="130" xfId="0" applyBorder="1" applyAlignment="1">
      <alignment horizontal="center" vertical="center"/>
    </xf>
    <xf numFmtId="0" fontId="0" fillId="0" borderId="144" xfId="0" applyBorder="1" applyAlignment="1">
      <alignment horizontal="center" vertical="center"/>
    </xf>
    <xf numFmtId="0" fontId="0" fillId="4" borderId="145" xfId="0" applyFill="1" applyBorder="1">
      <alignment vertical="center"/>
    </xf>
    <xf numFmtId="0" fontId="0" fillId="4" borderId="146" xfId="0" applyFill="1" applyBorder="1">
      <alignment vertical="center"/>
    </xf>
    <xf numFmtId="0" fontId="0" fillId="7" borderId="147" xfId="0" applyFill="1" applyBorder="1" applyAlignment="1">
      <alignment horizontal="center" vertical="center"/>
    </xf>
    <xf numFmtId="0" fontId="0" fillId="4" borderId="149" xfId="0" applyFill="1" applyBorder="1">
      <alignment vertical="center"/>
    </xf>
    <xf numFmtId="0" fontId="0" fillId="0" borderId="150" xfId="0" applyBorder="1" applyAlignment="1">
      <alignment horizontal="center" vertical="center"/>
    </xf>
    <xf numFmtId="0" fontId="0" fillId="4" borderId="138" xfId="0" applyFill="1" applyBorder="1">
      <alignment vertical="center"/>
    </xf>
    <xf numFmtId="0" fontId="0" fillId="0" borderId="129" xfId="0" applyBorder="1" applyAlignment="1">
      <alignment horizontal="center" vertical="center"/>
    </xf>
    <xf numFmtId="0" fontId="0" fillId="0" borderId="132" xfId="0" applyBorder="1" applyAlignment="1">
      <alignment horizontal="center" vertical="center"/>
    </xf>
    <xf numFmtId="0" fontId="0" fillId="4" borderId="134" xfId="0" applyFill="1" applyBorder="1">
      <alignment vertical="center"/>
    </xf>
    <xf numFmtId="0" fontId="0" fillId="4" borderId="151" xfId="0" applyFill="1" applyBorder="1">
      <alignment vertical="center"/>
    </xf>
    <xf numFmtId="49" fontId="0" fillId="4" borderId="97" xfId="0" applyNumberFormat="1" applyFill="1" applyBorder="1" applyAlignment="1">
      <alignment horizontal="center" vertical="center" wrapText="1"/>
    </xf>
    <xf numFmtId="49" fontId="0" fillId="4" borderId="98" xfId="0" applyNumberFormat="1" applyFill="1" applyBorder="1" applyAlignment="1">
      <alignment horizontal="center" vertical="center" wrapText="1"/>
    </xf>
    <xf numFmtId="0" fontId="0" fillId="4" borderId="97" xfId="0" applyFill="1" applyBorder="1" applyAlignment="1">
      <alignment horizontal="center" vertical="center" wrapText="1"/>
    </xf>
    <xf numFmtId="0" fontId="0" fillId="4" borderId="98" xfId="0" applyFill="1" applyBorder="1" applyAlignment="1">
      <alignment horizontal="center" vertical="center" wrapText="1"/>
    </xf>
    <xf numFmtId="38" fontId="27" fillId="3" borderId="32" xfId="5" applyFont="1" applyFill="1" applyBorder="1" applyAlignment="1">
      <alignmen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24" fillId="0" borderId="4" xfId="12" applyFont="1" applyBorder="1" applyAlignment="1">
      <alignment horizontal="center" vertical="center" wrapText="1"/>
    </xf>
    <xf numFmtId="0" fontId="24" fillId="4" borderId="41" xfId="0" applyFont="1" applyFill="1" applyBorder="1" applyAlignment="1">
      <alignment horizontal="left" vertical="center" wrapText="1"/>
    </xf>
    <xf numFmtId="0" fontId="0" fillId="3" borderId="105" xfId="0" applyFill="1" applyBorder="1" applyAlignment="1">
      <alignment horizontal="left" vertical="center" shrinkToFit="1"/>
    </xf>
    <xf numFmtId="49" fontId="27" fillId="4" borderId="1" xfId="5" applyNumberFormat="1" applyFont="1" applyFill="1" applyBorder="1" applyAlignment="1">
      <alignment horizontal="left" vertical="center" wrapText="1"/>
    </xf>
    <xf numFmtId="49" fontId="27" fillId="4" borderId="1" xfId="5" applyNumberFormat="1" applyFont="1" applyFill="1" applyBorder="1" applyAlignment="1">
      <alignment horizontal="left" vertical="center" wrapText="1" shrinkToFit="1"/>
    </xf>
    <xf numFmtId="0" fontId="15" fillId="3" borderId="1" xfId="30" applyFill="1" applyBorder="1" applyAlignment="1">
      <alignment vertical="center" wrapText="1"/>
    </xf>
    <xf numFmtId="38" fontId="27" fillId="3" borderId="1" xfId="5" applyFont="1" applyFill="1" applyBorder="1" applyAlignment="1">
      <alignment vertical="center" wrapText="1"/>
    </xf>
    <xf numFmtId="0" fontId="27" fillId="0" borderId="38" xfId="9" applyFont="1" applyBorder="1" applyAlignment="1">
      <alignment vertical="center" wrapText="1"/>
    </xf>
    <xf numFmtId="0" fontId="15" fillId="3" borderId="33" xfId="30" applyFill="1" applyBorder="1" applyAlignment="1">
      <alignment vertical="center" wrapText="1"/>
    </xf>
    <xf numFmtId="38" fontId="27" fillId="3" borderId="33" xfId="5" applyFont="1" applyFill="1" applyBorder="1" applyAlignment="1">
      <alignment vertical="center" wrapText="1"/>
    </xf>
    <xf numFmtId="0" fontId="0" fillId="6" borderId="91" xfId="0" applyFill="1" applyBorder="1" applyAlignment="1">
      <alignment vertical="center" shrinkToFit="1"/>
    </xf>
    <xf numFmtId="49" fontId="27" fillId="4" borderId="33" xfId="5" applyNumberFormat="1" applyFont="1" applyFill="1" applyBorder="1" applyAlignment="1">
      <alignment horizontal="left" vertical="center" wrapText="1"/>
    </xf>
    <xf numFmtId="49" fontId="27" fillId="4" borderId="33" xfId="5" applyNumberFormat="1" applyFont="1" applyFill="1" applyBorder="1" applyAlignment="1">
      <alignment horizontal="left" vertical="center" wrapText="1" shrinkToFit="1"/>
    </xf>
    <xf numFmtId="49" fontId="27" fillId="4" borderId="2" xfId="5" applyNumberFormat="1" applyFont="1" applyFill="1" applyBorder="1" applyAlignment="1">
      <alignment horizontal="left" vertical="center" wrapText="1"/>
    </xf>
    <xf numFmtId="0" fontId="0" fillId="6" borderId="55" xfId="0" applyFill="1" applyBorder="1" applyAlignment="1">
      <alignment horizontal="left" vertical="center" wrapText="1" shrinkToFit="1"/>
    </xf>
    <xf numFmtId="0" fontId="0" fillId="6" borderId="2" xfId="0" applyFill="1" applyBorder="1" applyAlignment="1">
      <alignment horizontal="left" vertical="center" wrapText="1" shrinkToFit="1"/>
    </xf>
    <xf numFmtId="38" fontId="27" fillId="3" borderId="32" xfId="5" applyFont="1" applyFill="1" applyBorder="1" applyAlignment="1">
      <alignment vertical="center" wrapText="1"/>
    </xf>
    <xf numFmtId="0" fontId="0" fillId="6" borderId="1" xfId="0" applyFill="1" applyBorder="1" applyAlignment="1">
      <alignment horizontal="left" vertical="center" wrapText="1" shrinkToFit="1"/>
    </xf>
    <xf numFmtId="0" fontId="0" fillId="6" borderId="33" xfId="0" applyFill="1" applyBorder="1" applyAlignment="1">
      <alignment horizontal="left" vertical="center" wrapText="1" shrinkToFit="1"/>
    </xf>
    <xf numFmtId="0" fontId="0" fillId="6" borderId="110" xfId="0" applyFill="1" applyBorder="1" applyAlignment="1">
      <alignment horizontal="left" vertical="center" wrapText="1" shrinkToFit="1"/>
    </xf>
    <xf numFmtId="0" fontId="0" fillId="0" borderId="99" xfId="0" applyBorder="1" applyAlignment="1">
      <alignment horizontal="left" vertical="center" wrapText="1" shrinkToFit="1"/>
    </xf>
    <xf numFmtId="0" fontId="0" fillId="6" borderId="112" xfId="0" applyFill="1" applyBorder="1" applyAlignment="1">
      <alignment horizontal="left" vertical="center" wrapText="1" shrinkToFit="1"/>
    </xf>
    <xf numFmtId="0" fontId="0" fillId="6" borderId="71" xfId="0" applyFill="1" applyBorder="1" applyAlignment="1">
      <alignment vertical="center" wrapText="1" shrinkToFit="1"/>
    </xf>
    <xf numFmtId="0" fontId="0" fillId="0" borderId="99" xfId="0" applyBorder="1" applyAlignment="1">
      <alignment vertical="center" wrapText="1" shrinkToFit="1"/>
    </xf>
    <xf numFmtId="0" fontId="0" fillId="6" borderId="89" xfId="0" applyFill="1" applyBorder="1" applyAlignment="1">
      <alignment vertical="center" wrapText="1" shrinkToFit="1"/>
    </xf>
    <xf numFmtId="0" fontId="0" fillId="3" borderId="105" xfId="0" applyFill="1" applyBorder="1" applyAlignment="1">
      <alignment horizontal="left" vertical="center" wrapText="1" shrinkToFit="1"/>
    </xf>
    <xf numFmtId="0" fontId="0" fillId="6" borderId="53" xfId="0" applyFill="1" applyBorder="1" applyAlignment="1">
      <alignment horizontal="left" vertical="center" wrapText="1" shrinkToFit="1"/>
    </xf>
    <xf numFmtId="0" fontId="0" fillId="6" borderId="51" xfId="0" applyFill="1" applyBorder="1" applyAlignment="1">
      <alignment horizontal="left" vertical="center" wrapText="1" shrinkToFit="1"/>
    </xf>
    <xf numFmtId="0" fontId="0" fillId="6" borderId="90" xfId="0" applyFill="1" applyBorder="1" applyAlignment="1">
      <alignment vertical="center" wrapText="1" shrinkToFit="1"/>
    </xf>
    <xf numFmtId="0" fontId="0" fillId="6" borderId="54" xfId="0" applyFill="1" applyBorder="1" applyAlignment="1">
      <alignment horizontal="left" vertical="center" wrapText="1" shrinkToFit="1"/>
    </xf>
    <xf numFmtId="0" fontId="33" fillId="0" borderId="54" xfId="9" applyFont="1" applyBorder="1">
      <alignment vertical="center"/>
    </xf>
    <xf numFmtId="0" fontId="27" fillId="0" borderId="26" xfId="9" applyFont="1" applyBorder="1">
      <alignment vertical="center"/>
    </xf>
    <xf numFmtId="0" fontId="27" fillId="0" borderId="42" xfId="9" applyFont="1" applyBorder="1">
      <alignmen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wrapText="1" shrinkToFit="1"/>
    </xf>
    <xf numFmtId="0" fontId="0" fillId="3" borderId="33" xfId="0" applyFill="1" applyBorder="1" applyAlignment="1">
      <alignment horizontal="left" vertical="center" wrapText="1"/>
    </xf>
    <xf numFmtId="0" fontId="0" fillId="3" borderId="33" xfId="0" applyFill="1" applyBorder="1" applyAlignment="1">
      <alignment horizontal="left" vertical="center" wrapText="1" shrinkToFit="1"/>
    </xf>
    <xf numFmtId="0" fontId="0" fillId="6" borderId="89" xfId="0" applyFill="1" applyBorder="1" applyAlignment="1">
      <alignment horizontal="left" vertical="center" shrinkToFit="1"/>
    </xf>
    <xf numFmtId="0" fontId="27" fillId="6" borderId="89" xfId="9" applyFont="1" applyFill="1" applyBorder="1" applyAlignment="1">
      <alignment horizontal="left" vertical="center" wrapText="1"/>
    </xf>
    <xf numFmtId="0" fontId="0" fillId="6" borderId="71" xfId="0" applyFill="1" applyBorder="1" applyAlignment="1">
      <alignment horizontal="left" vertical="center" wrapText="1" shrinkToFit="1"/>
    </xf>
    <xf numFmtId="0" fontId="27" fillId="6" borderId="71" xfId="9" applyFont="1" applyFill="1" applyBorder="1" applyAlignment="1">
      <alignment horizontal="left" vertical="center" wrapText="1"/>
    </xf>
    <xf numFmtId="0" fontId="0" fillId="6" borderId="89" xfId="0" applyFill="1" applyBorder="1" applyAlignment="1">
      <alignment horizontal="left" vertical="center" wrapText="1" shrinkToFit="1"/>
    </xf>
    <xf numFmtId="38" fontId="27" fillId="4" borderId="53" xfId="5" applyFont="1" applyFill="1" applyBorder="1" applyAlignment="1">
      <alignment horizontal="right" vertical="center" wrapText="1"/>
    </xf>
    <xf numFmtId="38" fontId="27" fillId="4" borderId="29" xfId="5" applyFont="1" applyFill="1" applyBorder="1" applyAlignment="1">
      <alignment horizontal="right" vertical="center" wrapText="1" shrinkToFit="1"/>
    </xf>
    <xf numFmtId="38" fontId="27" fillId="4" borderId="2" xfId="5" applyFont="1" applyFill="1" applyBorder="1" applyAlignment="1">
      <alignment horizontal="right" vertical="center" wrapText="1"/>
    </xf>
    <xf numFmtId="38" fontId="27" fillId="4" borderId="1" xfId="5" applyFont="1" applyFill="1" applyBorder="1" applyAlignment="1">
      <alignment horizontal="right" vertical="center" wrapText="1" shrinkToFit="1"/>
    </xf>
    <xf numFmtId="38" fontId="27" fillId="4" borderId="33" xfId="5" applyFont="1" applyFill="1" applyBorder="1" applyAlignment="1">
      <alignment horizontal="right" vertical="center" wrapText="1"/>
    </xf>
    <xf numFmtId="38" fontId="27" fillId="4" borderId="33" xfId="5" applyFont="1" applyFill="1" applyBorder="1" applyAlignment="1">
      <alignment horizontal="right" vertical="center" wrapText="1" shrinkToFit="1"/>
    </xf>
    <xf numFmtId="38" fontId="27" fillId="4" borderId="17" xfId="5" applyFont="1" applyFill="1" applyBorder="1" applyAlignment="1">
      <alignment horizontal="right" vertical="center" wrapText="1"/>
    </xf>
    <xf numFmtId="38" fontId="27" fillId="4" borderId="4" xfId="5" applyFont="1" applyFill="1" applyBorder="1" applyAlignment="1">
      <alignment horizontal="right" vertical="center" wrapText="1"/>
    </xf>
    <xf numFmtId="38" fontId="27" fillId="4" borderId="1" xfId="5" applyFont="1" applyFill="1" applyBorder="1" applyAlignment="1">
      <alignment horizontal="right" vertical="center" wrapText="1"/>
    </xf>
    <xf numFmtId="38" fontId="27" fillId="4" borderId="34" xfId="5" applyFont="1" applyFill="1" applyBorder="1" applyAlignment="1">
      <alignment horizontal="right" vertical="center" wrapText="1"/>
    </xf>
    <xf numFmtId="38" fontId="27" fillId="6" borderId="83" xfId="5" applyFont="1" applyFill="1" applyBorder="1" applyAlignment="1">
      <alignment horizontal="right" vertical="center" wrapText="1"/>
    </xf>
    <xf numFmtId="38" fontId="27" fillId="4" borderId="17" xfId="5" applyFont="1" applyFill="1" applyBorder="1" applyAlignment="1">
      <alignment horizontal="right" vertical="center" wrapText="1" shrinkToFit="1"/>
    </xf>
    <xf numFmtId="38" fontId="27" fillId="4" borderId="4" xfId="5" applyFont="1" applyFill="1" applyBorder="1" applyAlignment="1">
      <alignment horizontal="right" vertical="center" wrapText="1" shrinkToFit="1"/>
    </xf>
    <xf numFmtId="38" fontId="27" fillId="4" borderId="34" xfId="5" applyFont="1" applyFill="1" applyBorder="1" applyAlignment="1">
      <alignment horizontal="right" vertical="center" wrapText="1" shrinkToFit="1"/>
    </xf>
    <xf numFmtId="38" fontId="27" fillId="6" borderId="83" xfId="5" applyFont="1" applyFill="1" applyBorder="1" applyAlignment="1">
      <alignment horizontal="right" vertical="center" wrapText="1" shrinkToFit="1"/>
    </xf>
    <xf numFmtId="0" fontId="15" fillId="0" borderId="111" xfId="0" quotePrefix="1" applyFont="1" applyBorder="1" applyAlignment="1">
      <alignment vertical="center" shrinkToFit="1"/>
    </xf>
    <xf numFmtId="0" fontId="15" fillId="0" borderId="29" xfId="0" quotePrefix="1" applyFont="1" applyBorder="1" applyAlignment="1">
      <alignment vertical="center" wrapText="1" shrinkToFit="1"/>
    </xf>
    <xf numFmtId="40" fontId="27" fillId="0" borderId="109" xfId="5" applyNumberFormat="1" applyFont="1" applyFill="1" applyBorder="1" applyAlignment="1">
      <alignment vertical="center" wrapText="1"/>
    </xf>
    <xf numFmtId="40" fontId="27" fillId="0" borderId="29" xfId="5" applyNumberFormat="1" applyFont="1" applyFill="1" applyBorder="1" applyAlignment="1">
      <alignment vertical="center" wrapText="1"/>
    </xf>
    <xf numFmtId="40" fontId="27" fillId="0" borderId="22" xfId="5" applyNumberFormat="1" applyFont="1" applyFill="1" applyBorder="1" applyAlignment="1">
      <alignment vertical="center" wrapText="1"/>
    </xf>
    <xf numFmtId="0" fontId="15" fillId="0" borderId="108" xfId="0" quotePrefix="1" applyFont="1" applyBorder="1" applyAlignment="1">
      <alignment vertical="center" shrinkToFit="1"/>
    </xf>
    <xf numFmtId="0" fontId="15" fillId="0" borderId="109" xfId="0" quotePrefix="1" applyFont="1" applyBorder="1" applyAlignment="1">
      <alignment vertical="center" wrapText="1" shrinkToFit="1"/>
    </xf>
    <xf numFmtId="0" fontId="15" fillId="0" borderId="109" xfId="0" quotePrefix="1" applyFont="1" applyBorder="1" applyAlignment="1">
      <alignment vertical="center" shrinkToFit="1"/>
    </xf>
    <xf numFmtId="0" fontId="15" fillId="0" borderId="109" xfId="0" quotePrefix="1" applyFont="1" applyBorder="1" applyAlignment="1">
      <alignment horizontal="center" vertical="center" wrapText="1" shrinkToFit="1"/>
    </xf>
    <xf numFmtId="0" fontId="27" fillId="0" borderId="54" xfId="9" applyFont="1" applyBorder="1" applyAlignment="1">
      <alignment vertical="center" wrapText="1"/>
    </xf>
    <xf numFmtId="0" fontId="51" fillId="0" borderId="38" xfId="9" applyFont="1" applyBorder="1" applyAlignment="1">
      <alignment vertical="center" wrapText="1"/>
    </xf>
    <xf numFmtId="0" fontId="27" fillId="0" borderId="39" xfId="9" applyFont="1" applyBorder="1" applyAlignment="1">
      <alignment vertical="center" wrapText="1"/>
    </xf>
    <xf numFmtId="0" fontId="27" fillId="0" borderId="26" xfId="9" applyFont="1" applyBorder="1" applyAlignment="1">
      <alignment vertical="center" wrapText="1"/>
    </xf>
    <xf numFmtId="0" fontId="27" fillId="0" borderId="42" xfId="9" applyFont="1" applyBorder="1" applyAlignment="1">
      <alignment vertical="center" wrapText="1"/>
    </xf>
    <xf numFmtId="38" fontId="27" fillId="4" borderId="3" xfId="5" applyFont="1" applyFill="1" applyBorder="1" applyAlignment="1">
      <alignment horizontal="right" vertical="center" wrapText="1"/>
    </xf>
    <xf numFmtId="38" fontId="27" fillId="6" borderId="32" xfId="5" applyFont="1" applyFill="1" applyBorder="1" applyAlignment="1">
      <alignment horizontal="right" vertical="center" wrapText="1"/>
    </xf>
    <xf numFmtId="38" fontId="27" fillId="6" borderId="3" xfId="5" applyFont="1" applyFill="1" applyBorder="1" applyAlignment="1">
      <alignment horizontal="right" vertical="center" wrapText="1"/>
    </xf>
    <xf numFmtId="38" fontId="27" fillId="4" borderId="32" xfId="5" applyFont="1" applyFill="1" applyBorder="1" applyAlignment="1">
      <alignment horizontal="right" vertical="center" wrapText="1"/>
    </xf>
    <xf numFmtId="38" fontId="27" fillId="6" borderId="1" xfId="5" applyFont="1" applyFill="1" applyBorder="1" applyAlignment="1">
      <alignment horizontal="right" vertical="center" wrapText="1"/>
    </xf>
    <xf numFmtId="38" fontId="27" fillId="4" borderId="119" xfId="5" applyFont="1" applyFill="1" applyBorder="1" applyAlignment="1">
      <alignment horizontal="right" vertical="center" wrapText="1"/>
    </xf>
    <xf numFmtId="38" fontId="27" fillId="6" borderId="33" xfId="5" applyFont="1" applyFill="1" applyBorder="1" applyAlignment="1">
      <alignment horizontal="right" vertical="center" wrapText="1"/>
    </xf>
    <xf numFmtId="38" fontId="27" fillId="6" borderId="30" xfId="5" applyFont="1" applyFill="1" applyBorder="1" applyAlignment="1">
      <alignment horizontal="right" vertical="center" wrapText="1"/>
    </xf>
    <xf numFmtId="38" fontId="27" fillId="6" borderId="31" xfId="5" applyFont="1" applyFill="1" applyBorder="1" applyAlignment="1">
      <alignment horizontal="right" vertical="center" wrapText="1"/>
    </xf>
    <xf numFmtId="182" fontId="0" fillId="6" borderId="85" xfId="21" applyNumberFormat="1" applyFont="1" applyFill="1" applyBorder="1" applyAlignment="1">
      <alignment horizontal="center" vertical="center"/>
    </xf>
    <xf numFmtId="0" fontId="24" fillId="4" borderId="4" xfId="0" applyFont="1" applyFill="1" applyBorder="1" applyAlignment="1">
      <alignment horizontal="center" vertical="center"/>
    </xf>
    <xf numFmtId="0" fontId="0" fillId="3" borderId="1" xfId="8" applyFont="1" applyFill="1" applyBorder="1" applyAlignment="1">
      <alignment horizontal="center" vertical="center"/>
    </xf>
    <xf numFmtId="0" fontId="0" fillId="3" borderId="32" xfId="8" applyFont="1" applyFill="1" applyBorder="1" applyAlignment="1">
      <alignment horizontal="center" vertical="center"/>
    </xf>
    <xf numFmtId="0" fontId="24" fillId="0" borderId="61" xfId="12" applyFont="1" applyBorder="1" applyAlignment="1">
      <alignment horizontal="center" vertical="center"/>
    </xf>
    <xf numFmtId="38" fontId="27" fillId="3" borderId="1" xfId="5" applyFont="1" applyFill="1" applyBorder="1" applyAlignment="1">
      <alignment horizontal="center" vertical="center"/>
    </xf>
    <xf numFmtId="0" fontId="15" fillId="3" borderId="1" xfId="30" applyFill="1" applyBorder="1" applyAlignment="1">
      <alignment horizontal="center" vertical="center"/>
    </xf>
    <xf numFmtId="0" fontId="0" fillId="0" borderId="2" xfId="0" applyBorder="1" applyAlignment="1">
      <alignment horizontal="center" vertical="center"/>
    </xf>
    <xf numFmtId="0" fontId="27" fillId="0" borderId="38" xfId="9" applyFont="1" applyBorder="1" applyAlignment="1">
      <alignment horizontal="center" vertical="center"/>
    </xf>
    <xf numFmtId="0" fontId="15" fillId="3" borderId="2" xfId="30" applyFill="1" applyBorder="1" applyAlignment="1">
      <alignment horizontal="center" vertical="center"/>
    </xf>
    <xf numFmtId="0" fontId="0" fillId="0" borderId="21" xfId="0" applyBorder="1" applyAlignment="1">
      <alignment horizontal="center" vertical="center"/>
    </xf>
    <xf numFmtId="0" fontId="27" fillId="4" borderId="1" xfId="9" applyFont="1" applyFill="1" applyBorder="1" applyAlignment="1">
      <alignment horizontal="center" vertical="center"/>
    </xf>
    <xf numFmtId="0" fontId="24" fillId="3" borderId="1" xfId="37" applyFont="1" applyFill="1" applyBorder="1" applyAlignment="1">
      <alignment horizontal="center" vertical="center"/>
    </xf>
    <xf numFmtId="0" fontId="24" fillId="4" borderId="124" xfId="0" applyFont="1" applyFill="1" applyBorder="1">
      <alignment vertical="center"/>
    </xf>
    <xf numFmtId="0" fontId="0" fillId="4" borderId="1" xfId="8" applyFont="1" applyFill="1" applyBorder="1">
      <alignment vertical="center"/>
    </xf>
    <xf numFmtId="0" fontId="0" fillId="4" borderId="32" xfId="8" applyFont="1" applyFill="1" applyBorder="1">
      <alignment vertical="center"/>
    </xf>
    <xf numFmtId="0" fontId="24" fillId="2" borderId="0" xfId="9" applyFont="1" applyFill="1">
      <alignment vertical="center"/>
    </xf>
    <xf numFmtId="0" fontId="40" fillId="2" borderId="0" xfId="0" applyFont="1" applyFill="1">
      <alignment vertical="center"/>
    </xf>
    <xf numFmtId="0" fontId="44" fillId="2" borderId="0" xfId="9" applyFont="1" applyFill="1">
      <alignment vertical="center"/>
    </xf>
    <xf numFmtId="49" fontId="24" fillId="2" borderId="0" xfId="9" applyNumberFormat="1" applyFont="1" applyFill="1">
      <alignment vertical="center"/>
    </xf>
    <xf numFmtId="0" fontId="24" fillId="2" borderId="0" xfId="9" applyFont="1" applyFill="1" applyAlignment="1">
      <alignment horizontal="left" vertical="center" wrapText="1"/>
    </xf>
    <xf numFmtId="0" fontId="65" fillId="2" borderId="0" xfId="9" applyFont="1" applyFill="1">
      <alignment vertical="center"/>
    </xf>
    <xf numFmtId="0" fontId="26" fillId="2" borderId="0" xfId="9" applyFill="1">
      <alignment vertical="center"/>
    </xf>
    <xf numFmtId="0" fontId="27" fillId="2" borderId="0" xfId="9" applyFont="1" applyFill="1" applyAlignment="1">
      <alignment horizontal="center" vertical="center"/>
    </xf>
    <xf numFmtId="0" fontId="24" fillId="2" borderId="0" xfId="8" applyFont="1" applyFill="1" applyProtection="1">
      <alignment vertical="center"/>
      <protection locked="0"/>
    </xf>
    <xf numFmtId="0" fontId="15" fillId="2" borderId="0" xfId="8" applyFill="1" applyProtection="1">
      <alignment vertical="center"/>
      <protection locked="0"/>
    </xf>
    <xf numFmtId="0" fontId="15" fillId="2" borderId="0" xfId="8" applyFill="1" applyAlignment="1" applyProtection="1">
      <alignment vertical="center" wrapText="1"/>
      <protection locked="0"/>
    </xf>
    <xf numFmtId="0" fontId="15" fillId="2" borderId="0" xfId="8" applyFill="1">
      <alignment vertical="center"/>
    </xf>
    <xf numFmtId="187" fontId="24" fillId="2" borderId="0" xfId="9" applyNumberFormat="1" applyFont="1" applyFill="1" applyAlignment="1">
      <alignment horizontal="left" vertical="center" wrapText="1"/>
    </xf>
    <xf numFmtId="0" fontId="24" fillId="2" borderId="0" xfId="9" applyFont="1" applyFill="1" applyAlignment="1">
      <alignment vertical="top" wrapText="1"/>
    </xf>
    <xf numFmtId="0" fontId="15" fillId="2" borderId="0" xfId="9" applyFont="1" applyFill="1" applyAlignment="1">
      <alignment vertical="top" wrapText="1"/>
    </xf>
    <xf numFmtId="0" fontId="15" fillId="2" borderId="0" xfId="9" applyFont="1" applyFill="1" applyAlignment="1">
      <alignment vertical="center" wrapText="1"/>
    </xf>
    <xf numFmtId="0" fontId="15" fillId="2" borderId="0" xfId="9" applyFont="1" applyFill="1">
      <alignment vertical="center"/>
    </xf>
    <xf numFmtId="0" fontId="24" fillId="2" borderId="0" xfId="9" applyFont="1" applyFill="1" applyAlignment="1">
      <alignment horizontal="left" vertical="top" wrapText="1"/>
    </xf>
    <xf numFmtId="0" fontId="15" fillId="2" borderId="0" xfId="9" applyFont="1" applyFill="1" applyAlignment="1">
      <alignment horizontal="left" vertical="top" wrapText="1"/>
    </xf>
    <xf numFmtId="49" fontId="24" fillId="2" borderId="0" xfId="9" applyNumberFormat="1" applyFont="1" applyFill="1" applyAlignment="1" applyProtection="1">
      <alignment horizontal="center" vertical="center" wrapText="1"/>
      <protection locked="0"/>
    </xf>
    <xf numFmtId="49" fontId="24" fillId="2" borderId="0" xfId="9" applyNumberFormat="1" applyFont="1" applyFill="1" applyAlignment="1" applyProtection="1">
      <alignment horizontal="center" vertical="top" wrapText="1"/>
      <protection locked="0"/>
    </xf>
    <xf numFmtId="49" fontId="15" fillId="2" borderId="0" xfId="9" applyNumberFormat="1" applyFont="1" applyFill="1">
      <alignment vertical="center"/>
    </xf>
    <xf numFmtId="0" fontId="44" fillId="2" borderId="0" xfId="9" applyFont="1" applyFill="1" applyAlignment="1">
      <alignment vertical="top"/>
    </xf>
    <xf numFmtId="0" fontId="24" fillId="2" borderId="0" xfId="9" applyFont="1" applyFill="1" applyAlignment="1">
      <alignment vertical="top"/>
    </xf>
    <xf numFmtId="0" fontId="24" fillId="2" borderId="0" xfId="9" applyFont="1" applyFill="1" applyAlignment="1">
      <alignment horizontal="center" vertical="center"/>
    </xf>
    <xf numFmtId="0" fontId="0" fillId="2" borderId="0" xfId="0" applyFill="1">
      <alignment vertical="center"/>
    </xf>
    <xf numFmtId="0" fontId="40" fillId="2" borderId="0" xfId="12" applyFont="1" applyFill="1" applyAlignment="1">
      <alignment horizontal="left" vertical="center"/>
    </xf>
    <xf numFmtId="49" fontId="44" fillId="2" borderId="0" xfId="0" applyNumberFormat="1" applyFont="1" applyFill="1">
      <alignment vertical="center"/>
    </xf>
    <xf numFmtId="49" fontId="0" fillId="2" borderId="0" xfId="0" applyNumberFormat="1" applyFill="1">
      <alignment vertical="center"/>
    </xf>
    <xf numFmtId="49" fontId="24" fillId="2" borderId="0" xfId="0" applyNumberFormat="1" applyFont="1" applyFill="1">
      <alignment vertical="center"/>
    </xf>
    <xf numFmtId="0" fontId="24" fillId="2" borderId="0" xfId="0" applyFont="1" applyFill="1">
      <alignment vertical="center"/>
    </xf>
    <xf numFmtId="0" fontId="24" fillId="2" borderId="0" xfId="0" applyFont="1" applyFill="1" applyAlignment="1">
      <alignment horizontal="left" vertical="center"/>
    </xf>
    <xf numFmtId="0" fontId="24" fillId="2" borderId="0" xfId="0" applyFont="1" applyFill="1" applyAlignment="1">
      <alignment horizontal="left" vertical="center" wrapText="1"/>
    </xf>
    <xf numFmtId="0" fontId="24" fillId="2" borderId="0" xfId="8" applyFont="1" applyFill="1" applyAlignment="1" applyProtection="1">
      <alignment vertical="center" wrapText="1"/>
      <protection locked="0"/>
    </xf>
    <xf numFmtId="0" fontId="24" fillId="2" borderId="0" xfId="8" applyFont="1" applyFill="1">
      <alignment vertical="center"/>
    </xf>
    <xf numFmtId="187" fontId="24" fillId="2" borderId="0" xfId="0" applyNumberFormat="1" applyFont="1" applyFill="1" applyAlignment="1">
      <alignment horizontal="left" vertical="center" wrapText="1"/>
    </xf>
    <xf numFmtId="49" fontId="24" fillId="2" borderId="0" xfId="0" applyNumberFormat="1" applyFont="1" applyFill="1" applyAlignment="1" applyProtection="1">
      <alignment horizontal="center" vertical="center" wrapText="1"/>
      <protection locked="0"/>
    </xf>
    <xf numFmtId="0" fontId="24" fillId="2" borderId="0" xfId="0" applyFont="1" applyFill="1" applyAlignment="1">
      <alignment horizontal="left" vertical="top" wrapText="1"/>
    </xf>
    <xf numFmtId="0" fontId="24" fillId="2" borderId="0" xfId="0" applyFont="1" applyFill="1" applyAlignment="1">
      <alignment vertical="top" wrapText="1"/>
    </xf>
    <xf numFmtId="0" fontId="24" fillId="2" borderId="0" xfId="0" applyFont="1" applyFill="1" applyAlignment="1">
      <alignment vertical="top"/>
    </xf>
    <xf numFmtId="0" fontId="24" fillId="2" borderId="0" xfId="0" applyFont="1" applyFill="1" applyAlignment="1">
      <alignment horizontal="center" vertical="center"/>
    </xf>
    <xf numFmtId="0" fontId="67" fillId="2" borderId="0" xfId="0" applyFont="1" applyFill="1">
      <alignment vertical="center"/>
    </xf>
    <xf numFmtId="0" fontId="52" fillId="2" borderId="0" xfId="9" applyFont="1" applyFill="1">
      <alignment vertical="center"/>
    </xf>
    <xf numFmtId="49" fontId="44" fillId="2" borderId="0" xfId="9" applyNumberFormat="1" applyFont="1" applyFill="1">
      <alignment vertical="center"/>
    </xf>
    <xf numFmtId="0" fontId="44" fillId="2" borderId="0" xfId="8" applyFont="1" applyFill="1">
      <alignment vertical="center"/>
    </xf>
    <xf numFmtId="49" fontId="26" fillId="2" borderId="0" xfId="9" applyNumberFormat="1" applyFill="1">
      <alignment vertical="center"/>
    </xf>
    <xf numFmtId="0" fontId="27" fillId="2" borderId="0" xfId="9" applyFont="1" applyFill="1">
      <alignment vertical="center"/>
    </xf>
    <xf numFmtId="0" fontId="24" fillId="2" borderId="0" xfId="8" applyFont="1" applyFill="1" applyAlignment="1">
      <alignment horizontal="center" vertical="center"/>
    </xf>
    <xf numFmtId="0" fontId="25" fillId="2" borderId="0" xfId="8" applyFont="1" applyFill="1">
      <alignment vertical="center"/>
    </xf>
    <xf numFmtId="0" fontId="24" fillId="2" borderId="32" xfId="8" applyFont="1" applyFill="1" applyBorder="1" applyAlignment="1">
      <alignment horizontal="center" vertical="center"/>
    </xf>
    <xf numFmtId="0" fontId="24" fillId="2" borderId="0" xfId="8" applyFont="1" applyFill="1" applyAlignment="1">
      <alignment horizontal="center" vertical="center" shrinkToFit="1"/>
    </xf>
    <xf numFmtId="0" fontId="24" fillId="2" borderId="0" xfId="8" applyFont="1" applyFill="1" applyAlignment="1">
      <alignment vertical="center" wrapText="1"/>
    </xf>
    <xf numFmtId="0" fontId="24" fillId="2" borderId="1" xfId="8" applyFont="1" applyFill="1" applyBorder="1">
      <alignment vertical="center"/>
    </xf>
    <xf numFmtId="0" fontId="24" fillId="2" borderId="4" xfId="8" applyFont="1" applyFill="1" applyBorder="1">
      <alignment vertical="center"/>
    </xf>
    <xf numFmtId="0" fontId="24" fillId="2" borderId="41" xfId="8" applyFont="1" applyFill="1" applyBorder="1">
      <alignment vertical="center"/>
    </xf>
    <xf numFmtId="0" fontId="24" fillId="2" borderId="2" xfId="8" applyFont="1" applyFill="1" applyBorder="1">
      <alignment vertical="center"/>
    </xf>
    <xf numFmtId="0" fontId="23" fillId="2" borderId="0" xfId="8" applyFont="1" applyFill="1">
      <alignment vertical="center"/>
    </xf>
    <xf numFmtId="0" fontId="24" fillId="2" borderId="46" xfId="8" applyFont="1" applyFill="1" applyBorder="1">
      <alignment vertical="center"/>
    </xf>
    <xf numFmtId="0" fontId="24" fillId="2" borderId="50" xfId="8" applyFont="1" applyFill="1" applyBorder="1">
      <alignment vertical="center"/>
    </xf>
    <xf numFmtId="0" fontId="24" fillId="2" borderId="38" xfId="8" applyFont="1" applyFill="1" applyBorder="1" applyAlignment="1">
      <alignment horizontal="center" vertical="center" shrinkToFit="1"/>
    </xf>
    <xf numFmtId="0" fontId="24" fillId="2" borderId="39" xfId="8" applyFont="1" applyFill="1" applyBorder="1" applyAlignment="1">
      <alignment vertical="center" wrapText="1"/>
    </xf>
    <xf numFmtId="0" fontId="26" fillId="2" borderId="0" xfId="9" applyFill="1" applyAlignment="1">
      <alignment horizontal="center" vertical="center"/>
    </xf>
    <xf numFmtId="0" fontId="24" fillId="2" borderId="0" xfId="0" applyFont="1" applyFill="1" applyAlignment="1">
      <alignment horizontal="center" vertical="center" wrapText="1"/>
    </xf>
    <xf numFmtId="49" fontId="24" fillId="2" borderId="0" xfId="0" applyNumberFormat="1" applyFont="1" applyFill="1" applyAlignment="1" applyProtection="1">
      <alignment horizontal="center" vertical="top" wrapText="1"/>
      <protection locked="0"/>
    </xf>
    <xf numFmtId="0" fontId="44" fillId="2" borderId="0" xfId="0" applyFont="1" applyFill="1" applyProtection="1">
      <alignment vertical="center"/>
      <protection locked="0"/>
    </xf>
    <xf numFmtId="0" fontId="24" fillId="2" borderId="0" xfId="0" applyFont="1" applyFill="1" applyAlignment="1" applyProtection="1">
      <alignment horizontal="center" vertical="center"/>
      <protection locked="0"/>
    </xf>
    <xf numFmtId="0" fontId="24" fillId="2" borderId="0" xfId="0" applyFont="1" applyFill="1" applyProtection="1">
      <alignment vertical="center"/>
      <protection locked="0"/>
    </xf>
    <xf numFmtId="0" fontId="24" fillId="2" borderId="0" xfId="0" applyFont="1" applyFill="1" applyAlignment="1" applyProtection="1">
      <alignment vertical="center" wrapText="1"/>
      <protection locked="0"/>
    </xf>
    <xf numFmtId="0" fontId="44" fillId="2" borderId="0" xfId="0" applyFont="1" applyFill="1" applyAlignment="1" applyProtection="1">
      <alignment vertical="center" wrapText="1"/>
      <protection locked="0"/>
    </xf>
    <xf numFmtId="0" fontId="69" fillId="2" borderId="0" xfId="0" applyFont="1" applyFill="1" applyAlignment="1" applyProtection="1">
      <alignment horizontal="left" vertical="center"/>
      <protection locked="0"/>
    </xf>
    <xf numFmtId="0" fontId="24" fillId="2" borderId="0" xfId="0" applyFont="1" applyFill="1" applyAlignment="1" applyProtection="1">
      <alignment vertical="top" wrapText="1"/>
      <protection locked="0"/>
    </xf>
    <xf numFmtId="0" fontId="24" fillId="2" borderId="0" xfId="0" applyFont="1" applyFill="1" applyAlignment="1" applyProtection="1">
      <alignment horizontal="left" vertical="center"/>
      <protection locked="0"/>
    </xf>
    <xf numFmtId="186" fontId="24" fillId="2" borderId="0" xfId="0" applyNumberFormat="1" applyFont="1" applyFill="1" applyProtection="1">
      <alignment vertical="center"/>
      <protection locked="0"/>
    </xf>
    <xf numFmtId="0" fontId="24" fillId="2" borderId="0" xfId="0" applyFont="1" applyFill="1" applyAlignment="1" applyProtection="1">
      <protection locked="0"/>
    </xf>
    <xf numFmtId="0" fontId="24" fillId="2" borderId="0" xfId="0" applyFont="1" applyFill="1" applyAlignment="1" applyProtection="1">
      <alignment horizontal="left" wrapText="1"/>
      <protection locked="0"/>
    </xf>
    <xf numFmtId="0" fontId="24" fillId="2" borderId="0" xfId="0" applyFont="1" applyFill="1" applyAlignment="1" applyProtection="1">
      <alignment horizontal="center" wrapText="1"/>
      <protection locked="0"/>
    </xf>
    <xf numFmtId="0" fontId="24" fillId="2" borderId="0" xfId="0" applyFont="1" applyFill="1" applyAlignment="1" applyProtection="1">
      <alignment horizontal="right"/>
      <protection locked="0"/>
    </xf>
    <xf numFmtId="0" fontId="24" fillId="2" borderId="14" xfId="0" applyFont="1" applyFill="1" applyBorder="1" applyProtection="1">
      <alignment vertical="center"/>
      <protection locked="0"/>
    </xf>
    <xf numFmtId="0" fontId="24" fillId="2" borderId="26" xfId="0" applyFont="1" applyFill="1" applyBorder="1" applyAlignment="1" applyProtection="1">
      <alignment horizontal="center" vertical="center"/>
      <protection locked="0"/>
    </xf>
    <xf numFmtId="0" fontId="24" fillId="2" borderId="26" xfId="0" applyFont="1" applyFill="1" applyBorder="1" applyProtection="1">
      <alignment vertical="center"/>
      <protection locked="0"/>
    </xf>
    <xf numFmtId="0" fontId="24" fillId="2" borderId="26" xfId="0" applyFont="1" applyFill="1" applyBorder="1" applyAlignment="1" applyProtection="1">
      <alignment vertical="top" wrapText="1"/>
      <protection locked="0"/>
    </xf>
    <xf numFmtId="0" fontId="24" fillId="2" borderId="108" xfId="0" applyFont="1" applyFill="1" applyBorder="1" applyAlignment="1" applyProtection="1">
      <alignment horizontal="left" vertical="center"/>
      <protection locked="0"/>
    </xf>
    <xf numFmtId="0" fontId="24" fillId="2" borderId="20" xfId="0" applyFont="1" applyFill="1" applyBorder="1" applyProtection="1">
      <alignment vertical="center"/>
      <protection locked="0"/>
    </xf>
    <xf numFmtId="0" fontId="24" fillId="2" borderId="21" xfId="0" applyFont="1" applyFill="1" applyBorder="1" applyAlignment="1" applyProtection="1">
      <alignment horizontal="center" vertical="center"/>
      <protection locked="0"/>
    </xf>
    <xf numFmtId="0" fontId="24" fillId="2" borderId="21" xfId="0" applyFont="1" applyFill="1" applyBorder="1" applyProtection="1">
      <alignment vertical="center"/>
      <protection locked="0"/>
    </xf>
    <xf numFmtId="0" fontId="24" fillId="2" borderId="21" xfId="0" applyFont="1" applyFill="1" applyBorder="1" applyAlignment="1" applyProtection="1">
      <alignment vertical="top" wrapText="1"/>
      <protection locked="0"/>
    </xf>
    <xf numFmtId="0" fontId="24" fillId="2" borderId="49" xfId="0" applyFont="1" applyFill="1" applyBorder="1" applyAlignment="1" applyProtection="1">
      <alignment horizontal="left" vertical="center"/>
      <protection locked="0"/>
    </xf>
    <xf numFmtId="0" fontId="24" fillId="2" borderId="4" xfId="0" quotePrefix="1" applyFont="1" applyFill="1" applyBorder="1" applyAlignment="1" applyProtection="1">
      <alignment horizontal="center" vertical="center"/>
      <protection locked="0"/>
    </xf>
    <xf numFmtId="0" fontId="24" fillId="2" borderId="41" xfId="0" applyFont="1" applyFill="1" applyBorder="1" applyProtection="1">
      <alignment vertical="center"/>
      <protection locked="0"/>
    </xf>
    <xf numFmtId="0" fontId="24" fillId="2" borderId="41" xfId="0" applyFont="1" applyFill="1" applyBorder="1" applyAlignment="1" applyProtection="1">
      <alignment vertical="top" wrapText="1"/>
      <protection locked="0"/>
    </xf>
    <xf numFmtId="186" fontId="24" fillId="4" borderId="1" xfId="2" applyNumberFormat="1" applyFont="1" applyFill="1" applyBorder="1" applyAlignment="1">
      <alignment horizontal="right" vertical="center"/>
    </xf>
    <xf numFmtId="186" fontId="24" fillId="4" borderId="9" xfId="2" applyNumberFormat="1" applyFont="1" applyFill="1" applyBorder="1" applyAlignment="1">
      <alignment horizontal="right" vertical="center"/>
    </xf>
    <xf numFmtId="186" fontId="25" fillId="10" borderId="1" xfId="2" applyNumberFormat="1" applyFont="1" applyFill="1" applyBorder="1" applyAlignment="1" applyProtection="1">
      <alignment horizontal="right" vertical="center"/>
    </xf>
    <xf numFmtId="186" fontId="25" fillId="10" borderId="9" xfId="2" applyNumberFormat="1" applyFont="1" applyFill="1" applyBorder="1" applyAlignment="1" applyProtection="1">
      <alignment horizontal="right" vertical="center"/>
    </xf>
    <xf numFmtId="0" fontId="24" fillId="2" borderId="21" xfId="0" applyFont="1" applyFill="1" applyBorder="1" applyAlignment="1" applyProtection="1">
      <alignment horizontal="left" vertical="center"/>
      <protection locked="0"/>
    </xf>
    <xf numFmtId="183" fontId="24" fillId="2" borderId="21" xfId="0" applyNumberFormat="1" applyFont="1" applyFill="1" applyBorder="1" applyAlignment="1">
      <alignment horizontal="center" vertical="center" wrapText="1"/>
    </xf>
    <xf numFmtId="0" fontId="24" fillId="2" borderId="21"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24" fillId="2" borderId="13" xfId="0" applyFont="1" applyFill="1" applyBorder="1" applyAlignment="1" applyProtection="1">
      <alignment horizontal="center" vertical="center" textRotation="255"/>
      <protection locked="0"/>
    </xf>
    <xf numFmtId="0" fontId="24" fillId="2" borderId="46" xfId="0" quotePrefix="1" applyFont="1" applyFill="1" applyBorder="1" applyAlignment="1" applyProtection="1">
      <alignment horizontal="center" vertical="center"/>
      <protection locked="0"/>
    </xf>
    <xf numFmtId="0" fontId="24" fillId="2" borderId="50" xfId="0" applyFont="1" applyFill="1" applyBorder="1" applyProtection="1">
      <alignment vertical="center"/>
      <protection locked="0"/>
    </xf>
    <xf numFmtId="49" fontId="24" fillId="0" borderId="2" xfId="0" applyNumberFormat="1" applyFont="1" applyBorder="1" applyAlignment="1" applyProtection="1">
      <alignment horizontal="left" vertical="center"/>
      <protection locked="0"/>
    </xf>
    <xf numFmtId="49" fontId="24" fillId="10" borderId="2" xfId="0" applyNumberFormat="1" applyFont="1" applyFill="1" applyBorder="1" applyAlignment="1" applyProtection="1">
      <alignment horizontal="center" vertical="center"/>
      <protection locked="0"/>
    </xf>
    <xf numFmtId="186" fontId="24" fillId="5" borderId="1" xfId="2" applyNumberFormat="1" applyFont="1" applyFill="1" applyBorder="1" applyAlignment="1" applyProtection="1">
      <alignment horizontal="right" vertical="center"/>
    </xf>
    <xf numFmtId="186" fontId="24" fillId="5" borderId="9" xfId="2" applyNumberFormat="1" applyFont="1" applyFill="1" applyBorder="1" applyAlignment="1" applyProtection="1">
      <alignment horizontal="right" vertical="center"/>
    </xf>
    <xf numFmtId="0" fontId="24" fillId="2" borderId="50" xfId="0" applyFont="1" applyFill="1" applyBorder="1" applyAlignment="1" applyProtection="1">
      <alignment vertical="top" wrapText="1"/>
      <protection locked="0"/>
    </xf>
    <xf numFmtId="49" fontId="24" fillId="0" borderId="51" xfId="0" applyNumberFormat="1" applyFont="1" applyBorder="1" applyAlignment="1" applyProtection="1">
      <alignment horizontal="left" vertical="center"/>
      <protection locked="0"/>
    </xf>
    <xf numFmtId="0" fontId="24" fillId="2" borderId="36" xfId="0" quotePrefix="1" applyFont="1" applyFill="1" applyBorder="1" applyAlignment="1" applyProtection="1">
      <alignment horizontal="center" vertical="center"/>
      <protection locked="0"/>
    </xf>
    <xf numFmtId="0" fontId="24" fillId="2" borderId="45" xfId="0" applyFont="1" applyFill="1" applyBorder="1" applyProtection="1">
      <alignment vertical="center"/>
      <protection locked="0"/>
    </xf>
    <xf numFmtId="0" fontId="24" fillId="2" borderId="46" xfId="0" applyFont="1" applyFill="1" applyBorder="1" applyProtection="1">
      <alignment vertical="center"/>
      <protection locked="0"/>
    </xf>
    <xf numFmtId="0" fontId="24" fillId="2" borderId="4" xfId="0" applyFont="1" applyFill="1" applyBorder="1" applyAlignment="1" applyProtection="1">
      <alignment vertical="top" wrapText="1"/>
      <protection locked="0"/>
    </xf>
    <xf numFmtId="0" fontId="24" fillId="2" borderId="17" xfId="0" quotePrefix="1" applyFont="1" applyFill="1" applyBorder="1" applyAlignment="1" applyProtection="1">
      <alignment horizontal="center" vertical="center"/>
      <protection locked="0"/>
    </xf>
    <xf numFmtId="0" fontId="24" fillId="2" borderId="4" xfId="0" applyFont="1" applyFill="1" applyBorder="1" applyProtection="1">
      <alignment vertical="center"/>
      <protection locked="0"/>
    </xf>
    <xf numFmtId="0" fontId="24" fillId="2" borderId="36" xfId="0" applyFont="1" applyFill="1" applyBorder="1" applyAlignment="1" applyProtection="1">
      <alignment horizontal="center" vertical="center"/>
      <protection locked="0"/>
    </xf>
    <xf numFmtId="0" fontId="24" fillId="2" borderId="35" xfId="0" applyFont="1" applyFill="1" applyBorder="1" applyProtection="1">
      <alignment vertical="center"/>
      <protection locked="0"/>
    </xf>
    <xf numFmtId="0" fontId="0" fillId="2" borderId="4" xfId="0" applyFill="1" applyBorder="1" applyAlignment="1" applyProtection="1">
      <alignment vertical="top"/>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32" xfId="0" applyFont="1" applyFill="1" applyBorder="1" applyProtection="1">
      <alignment vertical="center"/>
      <protection locked="0"/>
    </xf>
    <xf numFmtId="0" fontId="24" fillId="2" borderId="36" xfId="0" applyFont="1" applyFill="1" applyBorder="1" applyProtection="1">
      <alignment vertical="center"/>
      <protection locked="0"/>
    </xf>
    <xf numFmtId="0" fontId="24" fillId="2" borderId="38" xfId="0" applyFont="1" applyFill="1" applyBorder="1" applyAlignment="1" applyProtection="1">
      <alignment vertical="top" wrapText="1"/>
      <protection locked="0"/>
    </xf>
    <xf numFmtId="0" fontId="24" fillId="2" borderId="41" xfId="0" applyFont="1" applyFill="1" applyBorder="1" applyAlignment="1">
      <alignment vertical="top" wrapText="1"/>
    </xf>
    <xf numFmtId="49" fontId="24" fillId="0" borderId="39" xfId="0" applyNumberFormat="1" applyFont="1" applyBorder="1" applyAlignment="1" applyProtection="1">
      <alignment horizontal="left" vertical="center"/>
      <protection locked="0"/>
    </xf>
    <xf numFmtId="0" fontId="24" fillId="2" borderId="17" xfId="0" applyFont="1" applyFill="1" applyBorder="1" applyAlignment="1" applyProtection="1">
      <alignment horizontal="center" vertical="center"/>
      <protection locked="0"/>
    </xf>
    <xf numFmtId="0" fontId="24" fillId="2" borderId="1" xfId="0" applyFont="1" applyFill="1" applyBorder="1" applyProtection="1">
      <alignment vertical="center"/>
      <protection locked="0"/>
    </xf>
    <xf numFmtId="0" fontId="24" fillId="2" borderId="41" xfId="0" applyFont="1" applyFill="1" applyBorder="1" applyAlignment="1" applyProtection="1">
      <alignment horizontal="left" vertical="top" wrapText="1"/>
      <protection locked="0"/>
    </xf>
    <xf numFmtId="186" fontId="24" fillId="5" borderId="1" xfId="2" applyNumberFormat="1" applyFont="1" applyFill="1" applyBorder="1" applyAlignment="1" applyProtection="1">
      <alignment horizontal="right" vertical="center"/>
      <protection locked="0"/>
    </xf>
    <xf numFmtId="186" fontId="24" fillId="5" borderId="9" xfId="2" applyNumberFormat="1" applyFont="1" applyFill="1" applyBorder="1" applyAlignment="1" applyProtection="1">
      <alignment horizontal="right" vertical="center"/>
      <protection locked="0"/>
    </xf>
    <xf numFmtId="49" fontId="24" fillId="0" borderId="2" xfId="0" applyNumberFormat="1" applyFont="1" applyBorder="1" applyAlignment="1" applyProtection="1">
      <alignment horizontal="left" vertical="center" wrapText="1"/>
      <protection locked="0"/>
    </xf>
    <xf numFmtId="49" fontId="24" fillId="0" borderId="57" xfId="0" applyNumberFormat="1" applyFont="1" applyBorder="1" applyAlignment="1" applyProtection="1">
      <alignment horizontal="left" vertical="center" wrapText="1"/>
      <protection locked="0"/>
    </xf>
    <xf numFmtId="186" fontId="24" fillId="4" borderId="47" xfId="2" applyNumberFormat="1" applyFont="1" applyFill="1" applyBorder="1" applyAlignment="1">
      <alignment horizontal="right" vertical="center"/>
    </xf>
    <xf numFmtId="186" fontId="24" fillId="4" borderId="10" xfId="2" applyNumberFormat="1" applyFont="1" applyFill="1" applyBorder="1" applyAlignment="1">
      <alignment horizontal="right" vertical="center"/>
    </xf>
    <xf numFmtId="0" fontId="24" fillId="2" borderId="24" xfId="0" applyFont="1" applyFill="1" applyBorder="1" applyAlignment="1" applyProtection="1">
      <alignment horizontal="center" vertical="center" textRotation="255"/>
      <protection locked="0"/>
    </xf>
    <xf numFmtId="0" fontId="24" fillId="2" borderId="152" xfId="0" quotePrefix="1" applyFont="1" applyFill="1" applyBorder="1" applyAlignment="1" applyProtection="1">
      <alignment horizontal="center" vertical="center"/>
      <protection locked="0"/>
    </xf>
    <xf numFmtId="0" fontId="24" fillId="2" borderId="26" xfId="0" quotePrefix="1" applyFont="1" applyFill="1" applyBorder="1" applyProtection="1">
      <alignment vertical="center"/>
      <protection locked="0"/>
    </xf>
    <xf numFmtId="0" fontId="24" fillId="2" borderId="108" xfId="0" quotePrefix="1" applyFont="1" applyFill="1" applyBorder="1" applyProtection="1">
      <alignment vertical="center"/>
      <protection locked="0"/>
    </xf>
    <xf numFmtId="0" fontId="24" fillId="10" borderId="108" xfId="0" quotePrefix="1" applyFont="1" applyFill="1" applyBorder="1" applyAlignment="1" applyProtection="1">
      <alignment horizontal="center" vertical="center"/>
      <protection locked="0"/>
    </xf>
    <xf numFmtId="186" fontId="25" fillId="10" borderId="32" xfId="2" applyNumberFormat="1" applyFont="1" applyFill="1" applyBorder="1" applyAlignment="1" applyProtection="1">
      <alignment horizontal="right" vertical="center"/>
    </xf>
    <xf numFmtId="186" fontId="25" fillId="10" borderId="44" xfId="2" applyNumberFormat="1" applyFont="1" applyFill="1" applyBorder="1" applyAlignment="1" applyProtection="1">
      <alignment horizontal="right" vertical="center"/>
    </xf>
    <xf numFmtId="0" fontId="24" fillId="2" borderId="49" xfId="0" applyFont="1" applyFill="1" applyBorder="1" applyAlignment="1" applyProtection="1">
      <alignment horizontal="center" vertical="center"/>
      <protection locked="0"/>
    </xf>
    <xf numFmtId="0" fontId="24" fillId="2" borderId="49" xfId="0" applyFont="1" applyFill="1" applyBorder="1" applyProtection="1">
      <alignment vertical="center"/>
      <protection locked="0"/>
    </xf>
    <xf numFmtId="0" fontId="24" fillId="2" borderId="49" xfId="0" applyFont="1" applyFill="1" applyBorder="1" applyAlignment="1" applyProtection="1">
      <alignment vertical="top" wrapText="1"/>
      <protection locked="0"/>
    </xf>
    <xf numFmtId="183" fontId="24" fillId="2" borderId="49" xfId="0" applyNumberFormat="1" applyFont="1" applyFill="1" applyBorder="1" applyAlignment="1">
      <alignment vertical="center" wrapText="1"/>
    </xf>
    <xf numFmtId="183" fontId="24" fillId="2" borderId="120" xfId="0" applyNumberFormat="1" applyFont="1" applyFill="1" applyBorder="1" applyAlignment="1">
      <alignment vertical="center" wrapText="1"/>
    </xf>
    <xf numFmtId="0" fontId="24" fillId="2" borderId="43" xfId="0" applyFont="1" applyFill="1" applyBorder="1" applyAlignment="1" applyProtection="1">
      <alignment horizontal="center" vertical="center" textRotation="255"/>
      <protection locked="0"/>
    </xf>
    <xf numFmtId="49" fontId="24" fillId="10" borderId="51" xfId="0" applyNumberFormat="1" applyFont="1" applyFill="1" applyBorder="1" applyAlignment="1" applyProtection="1">
      <alignment horizontal="center" vertical="center"/>
      <protection locked="0"/>
    </xf>
    <xf numFmtId="0" fontId="24" fillId="0" borderId="46" xfId="0" applyFont="1" applyBorder="1" applyProtection="1">
      <alignment vertical="center"/>
      <protection locked="0"/>
    </xf>
    <xf numFmtId="0" fontId="24" fillId="0" borderId="41" xfId="0" applyFont="1" applyBorder="1" applyProtection="1">
      <alignment vertical="center"/>
      <protection locked="0"/>
    </xf>
    <xf numFmtId="0" fontId="24" fillId="0" borderId="41" xfId="0" applyFont="1" applyBorder="1" applyAlignment="1" applyProtection="1">
      <alignment vertical="top" wrapText="1"/>
      <protection locked="0"/>
    </xf>
    <xf numFmtId="0" fontId="24" fillId="0" borderId="50" xfId="0" applyFont="1" applyBorder="1" applyProtection="1">
      <alignment vertical="center"/>
      <protection locked="0"/>
    </xf>
    <xf numFmtId="0" fontId="24" fillId="2" borderId="41" xfId="0" applyFont="1" applyFill="1" applyBorder="1" applyAlignment="1">
      <alignment horizontal="right" vertical="top"/>
    </xf>
    <xf numFmtId="49" fontId="24" fillId="10" borderId="39" xfId="0" applyNumberFormat="1" applyFont="1" applyFill="1" applyBorder="1" applyAlignment="1" applyProtection="1">
      <alignment horizontal="center" vertical="center"/>
      <protection locked="0"/>
    </xf>
    <xf numFmtId="49" fontId="24" fillId="10" borderId="1" xfId="0" applyNumberFormat="1" applyFont="1" applyFill="1" applyBorder="1" applyAlignment="1" applyProtection="1">
      <alignment horizontal="center" vertical="center"/>
      <protection locked="0"/>
    </xf>
    <xf numFmtId="49" fontId="24" fillId="10" borderId="2" xfId="0" applyNumberFormat="1" applyFont="1" applyFill="1" applyBorder="1" applyAlignment="1" applyProtection="1">
      <alignment horizontal="center" vertical="center" wrapText="1"/>
      <protection locked="0"/>
    </xf>
    <xf numFmtId="186" fontId="24" fillId="2" borderId="49" xfId="0" applyNumberFormat="1" applyFont="1" applyFill="1" applyBorder="1">
      <alignment vertical="center"/>
    </xf>
    <xf numFmtId="186" fontId="24" fillId="2" borderId="120" xfId="0" applyNumberFormat="1" applyFont="1" applyFill="1" applyBorder="1">
      <alignment vertical="center"/>
    </xf>
    <xf numFmtId="0" fontId="24" fillId="2" borderId="43" xfId="0" applyFont="1" applyFill="1" applyBorder="1" applyProtection="1">
      <alignment vertical="center"/>
      <protection locked="0"/>
    </xf>
    <xf numFmtId="0" fontId="24" fillId="2" borderId="17" xfId="0" quotePrefix="1" applyFont="1" applyFill="1" applyBorder="1" applyAlignment="1" applyProtection="1">
      <alignment horizontal="center" vertical="top"/>
      <protection locked="0"/>
    </xf>
    <xf numFmtId="0" fontId="24" fillId="10" borderId="32" xfId="0" applyFont="1" applyFill="1" applyBorder="1" applyAlignment="1" applyProtection="1">
      <alignment horizontal="center" vertical="center" wrapText="1"/>
      <protection locked="0"/>
    </xf>
    <xf numFmtId="186" fontId="24" fillId="4" borderId="32" xfId="9" applyNumberFormat="1" applyFont="1" applyFill="1" applyBorder="1" applyAlignment="1">
      <alignment horizontal="left" vertical="top" wrapText="1"/>
    </xf>
    <xf numFmtId="186" fontId="24" fillId="4" borderId="44" xfId="9" applyNumberFormat="1" applyFont="1" applyFill="1" applyBorder="1" applyAlignment="1">
      <alignment horizontal="left" vertical="top" wrapText="1"/>
    </xf>
    <xf numFmtId="186" fontId="24" fillId="5" borderId="32" xfId="9" applyNumberFormat="1" applyFont="1" applyFill="1" applyBorder="1" applyAlignment="1">
      <alignment horizontal="left" vertical="top" wrapText="1"/>
    </xf>
    <xf numFmtId="186" fontId="24" fillId="5" borderId="44" xfId="9" applyNumberFormat="1" applyFont="1" applyFill="1" applyBorder="1" applyAlignment="1">
      <alignment horizontal="left" vertical="top" wrapText="1"/>
    </xf>
    <xf numFmtId="0" fontId="24" fillId="2" borderId="114" xfId="0" applyFont="1" applyFill="1" applyBorder="1" applyProtection="1">
      <alignment vertical="center"/>
      <protection locked="0"/>
    </xf>
    <xf numFmtId="0" fontId="24" fillId="2" borderId="19" xfId="0" quotePrefix="1" applyFont="1" applyFill="1" applyBorder="1" applyAlignment="1" applyProtection="1">
      <alignment horizontal="center" vertical="top"/>
      <protection locked="0"/>
    </xf>
    <xf numFmtId="0" fontId="24" fillId="10" borderId="47" xfId="0" applyFont="1" applyFill="1" applyBorder="1" applyAlignment="1" applyProtection="1">
      <alignment horizontal="center" vertical="center" wrapText="1"/>
      <protection locked="0"/>
    </xf>
    <xf numFmtId="186" fontId="24" fillId="4" borderId="47" xfId="9" applyNumberFormat="1" applyFont="1" applyFill="1" applyBorder="1" applyAlignment="1">
      <alignment horizontal="left" vertical="top" wrapText="1"/>
    </xf>
    <xf numFmtId="186" fontId="24" fillId="4" borderId="10" xfId="9" applyNumberFormat="1" applyFont="1" applyFill="1" applyBorder="1" applyAlignment="1">
      <alignment horizontal="left" vertical="top" wrapText="1"/>
    </xf>
    <xf numFmtId="186" fontId="24" fillId="10" borderId="1" xfId="2" applyNumberFormat="1" applyFont="1" applyFill="1" applyBorder="1" applyAlignment="1">
      <alignment horizontal="right" vertical="center"/>
    </xf>
    <xf numFmtId="186" fontId="24" fillId="10" borderId="9" xfId="2" applyNumberFormat="1" applyFont="1" applyFill="1" applyBorder="1" applyAlignment="1">
      <alignment horizontal="right" vertical="center"/>
    </xf>
    <xf numFmtId="0" fontId="24" fillId="2" borderId="0" xfId="0" applyFont="1" applyFill="1" applyAlignment="1" applyProtection="1">
      <alignment vertical="top"/>
      <protection locked="0"/>
    </xf>
    <xf numFmtId="0" fontId="24" fillId="2" borderId="0" xfId="0" quotePrefix="1" applyFont="1" applyFill="1" applyAlignment="1" applyProtection="1">
      <alignment horizontal="right" vertical="center"/>
      <protection locked="0"/>
    </xf>
    <xf numFmtId="0" fontId="0" fillId="2" borderId="0" xfId="0" applyFill="1" applyProtection="1">
      <alignment vertical="center"/>
      <protection locked="0"/>
    </xf>
    <xf numFmtId="186" fontId="24" fillId="10" borderId="1" xfId="2" applyNumberFormat="1" applyFont="1" applyFill="1" applyBorder="1" applyAlignment="1" applyProtection="1">
      <alignment horizontal="right" vertical="center"/>
      <protection locked="0"/>
    </xf>
    <xf numFmtId="186" fontId="24" fillId="10" borderId="9" xfId="2" applyNumberFormat="1" applyFont="1" applyFill="1" applyBorder="1" applyAlignment="1" applyProtection="1">
      <alignment horizontal="right" vertical="center"/>
      <protection locked="0"/>
    </xf>
    <xf numFmtId="186" fontId="24" fillId="10" borderId="109" xfId="2" applyNumberFormat="1" applyFont="1" applyFill="1" applyBorder="1" applyAlignment="1" applyProtection="1">
      <alignment horizontal="right" vertical="center"/>
      <protection locked="0"/>
    </xf>
    <xf numFmtId="186" fontId="24" fillId="10" borderId="125" xfId="2" applyNumberFormat="1" applyFont="1" applyFill="1" applyBorder="1" applyAlignment="1" applyProtection="1">
      <alignment horizontal="right" vertical="center"/>
      <protection locked="0"/>
    </xf>
    <xf numFmtId="0" fontId="24" fillId="5" borderId="50" xfId="0" applyFont="1" applyFill="1" applyBorder="1" applyAlignment="1">
      <alignment vertical="top" wrapText="1"/>
    </xf>
    <xf numFmtId="0" fontId="71" fillId="2" borderId="0" xfId="0" applyFont="1" applyFill="1">
      <alignment vertical="center"/>
    </xf>
    <xf numFmtId="0" fontId="23" fillId="2" borderId="0" xfId="0" applyFont="1" applyFill="1">
      <alignment vertical="center"/>
    </xf>
    <xf numFmtId="0" fontId="23" fillId="2" borderId="0" xfId="0" applyFont="1" applyFill="1" applyProtection="1">
      <alignment vertical="center"/>
      <protection locked="0"/>
    </xf>
    <xf numFmtId="0" fontId="25" fillId="2" borderId="0" xfId="0" applyFont="1" applyFill="1">
      <alignment vertical="center"/>
    </xf>
    <xf numFmtId="0" fontId="0" fillId="2" borderId="0" xfId="0" applyFill="1" applyAlignment="1"/>
    <xf numFmtId="0" fontId="0" fillId="2" borderId="0" xfId="0" applyFill="1" applyAlignment="1" applyProtection="1">
      <alignment horizontal="left" wrapText="1"/>
      <protection locked="0"/>
    </xf>
    <xf numFmtId="182" fontId="0" fillId="6" borderId="1" xfId="21" applyNumberFormat="1" applyFont="1" applyFill="1" applyBorder="1" applyAlignment="1">
      <alignment horizontal="right" vertical="center"/>
    </xf>
    <xf numFmtId="182" fontId="15" fillId="6" borderId="1" xfId="21" applyNumberFormat="1" applyFont="1" applyFill="1" applyBorder="1" applyAlignment="1">
      <alignment horizontal="right" vertical="center"/>
    </xf>
    <xf numFmtId="0" fontId="0" fillId="6" borderId="32" xfId="0" applyFill="1" applyBorder="1" applyAlignment="1">
      <alignment horizontal="left" vertical="center" shrinkToFit="1"/>
    </xf>
    <xf numFmtId="0" fontId="0" fillId="6" borderId="54" xfId="0" applyFill="1" applyBorder="1" applyAlignment="1">
      <alignment horizontal="left" vertical="center" shrinkToFit="1"/>
    </xf>
    <xf numFmtId="0" fontId="0" fillId="6" borderId="32" xfId="0" applyFill="1" applyBorder="1" applyAlignment="1">
      <alignment horizontal="left" vertical="center" wrapText="1" shrinkToFit="1"/>
    </xf>
    <xf numFmtId="0" fontId="0" fillId="0" borderId="32" xfId="0" applyBorder="1" applyAlignment="1">
      <alignment horizontal="left" vertical="center" wrapText="1" shrinkToFit="1"/>
    </xf>
    <xf numFmtId="38" fontId="27" fillId="4" borderId="54" xfId="5" applyFont="1" applyFill="1" applyBorder="1" applyAlignment="1">
      <alignment horizontal="right" vertical="center" wrapText="1"/>
    </xf>
    <xf numFmtId="38" fontId="27" fillId="4" borderId="35" xfId="5" applyFont="1" applyFill="1" applyBorder="1" applyAlignment="1">
      <alignment horizontal="right" vertical="center" wrapText="1" shrinkToFit="1"/>
    </xf>
    <xf numFmtId="184" fontId="27" fillId="6" borderId="17" xfId="5" applyNumberFormat="1" applyFont="1" applyFill="1" applyBorder="1" applyAlignment="1">
      <alignment horizontal="right" vertical="center"/>
    </xf>
    <xf numFmtId="185" fontId="27" fillId="6" borderId="32" xfId="5" applyNumberFormat="1" applyFont="1" applyFill="1" applyBorder="1" applyAlignment="1">
      <alignment horizontal="right" vertical="center"/>
    </xf>
    <xf numFmtId="38" fontId="27" fillId="6" borderId="23" xfId="2" applyFont="1" applyFill="1" applyBorder="1" applyAlignment="1">
      <alignment horizontal="right" vertical="center"/>
    </xf>
    <xf numFmtId="0" fontId="15" fillId="0" borderId="108" xfId="0" quotePrefix="1" applyFont="1" applyBorder="1" applyAlignment="1">
      <alignment horizontal="center" vertical="center" wrapText="1" shrinkToFit="1"/>
    </xf>
    <xf numFmtId="0" fontId="24" fillId="0" borderId="0" xfId="9" applyFont="1" applyAlignment="1">
      <alignment horizontal="center" vertical="center" wrapText="1"/>
    </xf>
    <xf numFmtId="0" fontId="0" fillId="3" borderId="70" xfId="0" applyFill="1" applyBorder="1" applyAlignment="1">
      <alignment horizontal="left" vertical="center" shrinkToFit="1"/>
    </xf>
    <xf numFmtId="0" fontId="0" fillId="3" borderId="70" xfId="0" applyFill="1" applyBorder="1" applyAlignment="1">
      <alignment horizontal="left" vertical="center" wrapText="1" shrinkToFit="1"/>
    </xf>
    <xf numFmtId="0" fontId="41" fillId="4" borderId="4" xfId="0" applyFont="1" applyFill="1" applyBorder="1" applyAlignment="1">
      <alignment horizontal="left" vertical="center"/>
    </xf>
    <xf numFmtId="0" fontId="41" fillId="4" borderId="41" xfId="0" applyFont="1" applyFill="1" applyBorder="1" applyAlignment="1">
      <alignment horizontal="left" vertical="center"/>
    </xf>
    <xf numFmtId="0" fontId="41" fillId="4" borderId="2" xfId="0" applyFont="1" applyFill="1" applyBorder="1" applyAlignment="1">
      <alignment horizontal="left" vertical="center" wrapText="1"/>
    </xf>
    <xf numFmtId="0" fontId="41" fillId="4" borderId="4" xfId="0" applyFont="1" applyFill="1" applyBorder="1" applyAlignment="1">
      <alignment vertical="center" wrapText="1"/>
    </xf>
    <xf numFmtId="0" fontId="41" fillId="4" borderId="41" xfId="0" applyFont="1" applyFill="1" applyBorder="1" applyAlignment="1">
      <alignment vertical="top" wrapText="1"/>
    </xf>
    <xf numFmtId="0" fontId="41" fillId="4" borderId="2" xfId="0" applyFont="1" applyFill="1" applyBorder="1" applyAlignment="1">
      <alignment vertical="center" wrapText="1"/>
    </xf>
    <xf numFmtId="49" fontId="24" fillId="11" borderId="41" xfId="0" applyNumberFormat="1" applyFont="1" applyFill="1" applyBorder="1" applyAlignment="1" applyProtection="1">
      <alignment vertical="center" wrapText="1"/>
      <protection locked="0"/>
    </xf>
    <xf numFmtId="49" fontId="24" fillId="11" borderId="1" xfId="0" applyNumberFormat="1" applyFont="1" applyFill="1" applyBorder="1" applyAlignment="1" applyProtection="1">
      <alignment vertical="center" wrapText="1"/>
      <protection locked="0"/>
    </xf>
    <xf numFmtId="49" fontId="24" fillId="11" borderId="9" xfId="0" applyNumberFormat="1" applyFont="1" applyFill="1" applyBorder="1" applyAlignment="1" applyProtection="1">
      <alignment vertical="center" wrapText="1"/>
      <protection locked="0"/>
    </xf>
    <xf numFmtId="0" fontId="24" fillId="0" borderId="14" xfId="0" applyFont="1" applyBorder="1" applyAlignment="1">
      <alignment horizontal="center" vertical="center" wrapText="1"/>
    </xf>
    <xf numFmtId="49" fontId="24" fillId="3" borderId="125" xfId="0" applyNumberFormat="1" applyFont="1" applyFill="1" applyBorder="1" applyAlignment="1" applyProtection="1">
      <alignment vertical="center" wrapText="1"/>
      <protection locked="0"/>
    </xf>
    <xf numFmtId="0" fontId="27" fillId="10" borderId="1" xfId="0" applyFont="1" applyFill="1" applyBorder="1">
      <alignment vertical="center"/>
    </xf>
    <xf numFmtId="0" fontId="27" fillId="0" borderId="0" xfId="0" applyFont="1" applyBorder="1">
      <alignment vertical="center"/>
    </xf>
    <xf numFmtId="0" fontId="27" fillId="10" borderId="1" xfId="34" applyFont="1" applyFill="1" applyBorder="1">
      <alignment vertical="center"/>
    </xf>
    <xf numFmtId="0" fontId="27" fillId="10" borderId="1" xfId="0" applyFont="1" applyFill="1" applyBorder="1" applyAlignment="1">
      <alignment vertical="top"/>
    </xf>
    <xf numFmtId="0" fontId="27" fillId="0" borderId="32" xfId="30" applyFont="1" applyBorder="1" applyAlignment="1">
      <alignment horizontal="justify" vertical="center"/>
    </xf>
    <xf numFmtId="0" fontId="27" fillId="0" borderId="0" xfId="30" applyFont="1" applyAlignment="1">
      <alignment horizontal="justify" vertical="center"/>
    </xf>
    <xf numFmtId="0" fontId="27" fillId="4" borderId="1" xfId="38" applyFont="1" applyFill="1" applyBorder="1" applyAlignment="1">
      <alignment vertical="center"/>
    </xf>
    <xf numFmtId="49" fontId="27" fillId="4" borderId="1" xfId="38" applyNumberFormat="1" applyFont="1" applyFill="1" applyBorder="1" applyAlignment="1">
      <alignment vertical="center"/>
    </xf>
    <xf numFmtId="0" fontId="27" fillId="4" borderId="1" xfId="30" applyFont="1" applyFill="1" applyBorder="1" applyAlignment="1">
      <alignment vertical="center"/>
    </xf>
    <xf numFmtId="0" fontId="27" fillId="4" borderId="1" xfId="0" applyFont="1" applyFill="1" applyBorder="1" applyAlignment="1">
      <alignment horizontal="left" vertical="top"/>
    </xf>
    <xf numFmtId="0" fontId="27" fillId="4" borderId="1" xfId="0" applyFont="1" applyFill="1" applyBorder="1">
      <alignment vertical="center"/>
    </xf>
    <xf numFmtId="0" fontId="27" fillId="4" borderId="45" xfId="0" applyFont="1" applyFill="1" applyBorder="1">
      <alignment vertical="center"/>
    </xf>
    <xf numFmtId="0" fontId="27" fillId="4" borderId="1" xfId="34" applyFont="1" applyFill="1" applyBorder="1">
      <alignment vertical="center"/>
    </xf>
    <xf numFmtId="0" fontId="24" fillId="0" borderId="1" xfId="9" applyFont="1" applyFill="1" applyBorder="1" applyAlignment="1">
      <alignment horizontal="left" vertical="center" wrapText="1"/>
    </xf>
    <xf numFmtId="0" fontId="24" fillId="0" borderId="32" xfId="9" applyFont="1" applyFill="1" applyBorder="1" applyAlignment="1">
      <alignment horizontal="left" vertical="center" wrapText="1"/>
    </xf>
    <xf numFmtId="181" fontId="0" fillId="4" borderId="3" xfId="8" applyNumberFormat="1" applyFont="1" applyFill="1" applyBorder="1" applyAlignment="1">
      <alignment horizontal="center" vertical="center" shrinkToFit="1"/>
    </xf>
    <xf numFmtId="0" fontId="27" fillId="0" borderId="0" xfId="9" applyFont="1" applyAlignment="1">
      <alignment horizontal="left" vertical="center" wrapText="1"/>
    </xf>
    <xf numFmtId="0" fontId="24" fillId="0" borderId="0" xfId="0" applyFont="1" applyFill="1">
      <alignment vertical="center"/>
    </xf>
    <xf numFmtId="0" fontId="33" fillId="0" borderId="0" xfId="9" applyFont="1" applyFill="1">
      <alignment vertical="center"/>
    </xf>
    <xf numFmtId="0" fontId="33" fillId="0" borderId="50" xfId="9" applyFont="1" applyFill="1" applyBorder="1">
      <alignment vertical="center"/>
    </xf>
    <xf numFmtId="0" fontId="33" fillId="0" borderId="50" xfId="9" applyFont="1" applyFill="1" applyBorder="1" applyAlignment="1">
      <alignment vertical="center" wrapText="1"/>
    </xf>
    <xf numFmtId="0" fontId="27" fillId="0" borderId="0" xfId="9" applyFont="1" applyFill="1">
      <alignment vertical="center"/>
    </xf>
    <xf numFmtId="0" fontId="27" fillId="0" borderId="0" xfId="9" applyFont="1" applyFill="1" applyAlignment="1">
      <alignment vertical="center" wrapText="1"/>
    </xf>
    <xf numFmtId="0" fontId="0" fillId="0" borderId="0" xfId="9" applyFont="1" applyFill="1">
      <alignment vertical="center"/>
    </xf>
    <xf numFmtId="0" fontId="15" fillId="0" borderId="108" xfId="0" quotePrefix="1" applyFont="1" applyFill="1" applyBorder="1" applyAlignment="1">
      <alignment horizontal="center" vertical="center" wrapText="1" shrinkToFit="1"/>
    </xf>
    <xf numFmtId="0" fontId="0" fillId="0" borderId="109" xfId="0" quotePrefix="1" applyFill="1" applyBorder="1" applyAlignment="1">
      <alignment horizontal="center" vertical="center" wrapText="1" shrinkToFit="1"/>
    </xf>
    <xf numFmtId="40" fontId="27" fillId="0" borderId="42" xfId="5" applyNumberFormat="1" applyFont="1" applyFill="1" applyBorder="1" applyAlignment="1">
      <alignment vertical="center" wrapText="1"/>
    </xf>
    <xf numFmtId="0" fontId="15" fillId="0" borderId="0" xfId="0" applyFont="1" applyFill="1">
      <alignment vertical="center"/>
    </xf>
    <xf numFmtId="0" fontId="15" fillId="0" borderId="14" xfId="0" applyFont="1" applyFill="1" applyBorder="1" applyAlignment="1">
      <alignment horizontal="centerContinuous" vertical="center"/>
    </xf>
    <xf numFmtId="0" fontId="15" fillId="0" borderId="100" xfId="0" applyFont="1" applyFill="1" applyBorder="1" applyAlignment="1">
      <alignment horizontal="centerContinuous" vertical="center"/>
    </xf>
    <xf numFmtId="0" fontId="15" fillId="0" borderId="0" xfId="0" applyFont="1" applyFill="1" applyAlignment="1">
      <alignment vertical="center" wrapText="1"/>
    </xf>
    <xf numFmtId="0" fontId="15" fillId="0" borderId="0" xfId="0" applyFont="1" applyFill="1" applyAlignment="1">
      <alignment horizontal="left" vertical="center"/>
    </xf>
    <xf numFmtId="0" fontId="15" fillId="0" borderId="0" xfId="0" applyFont="1" applyFill="1" applyAlignment="1">
      <alignment horizontal="left" vertical="center" wrapText="1"/>
    </xf>
    <xf numFmtId="0" fontId="15" fillId="0" borderId="0" xfId="0" quotePrefix="1" applyFont="1" applyFill="1" applyAlignment="1">
      <alignment vertical="center" wrapText="1"/>
    </xf>
    <xf numFmtId="0" fontId="33" fillId="0" borderId="0" xfId="9" applyFont="1" applyFill="1" applyAlignment="1">
      <alignment vertical="center" wrapText="1"/>
    </xf>
    <xf numFmtId="0" fontId="33" fillId="0" borderId="46" xfId="9" applyFont="1" applyFill="1" applyBorder="1">
      <alignment vertical="center"/>
    </xf>
    <xf numFmtId="0" fontId="33" fillId="0" borderId="51" xfId="9" applyFont="1" applyFill="1" applyBorder="1" applyAlignment="1">
      <alignment vertical="center" wrapText="1"/>
    </xf>
    <xf numFmtId="0" fontId="27" fillId="0" borderId="36" xfId="9" applyFont="1" applyFill="1" applyBorder="1">
      <alignment vertical="center"/>
    </xf>
    <xf numFmtId="0" fontId="27" fillId="0" borderId="54" xfId="9" applyFont="1" applyFill="1" applyBorder="1" applyAlignment="1">
      <alignment vertical="center" wrapText="1"/>
    </xf>
    <xf numFmtId="0" fontId="0" fillId="0" borderId="36" xfId="9" applyFont="1" applyFill="1" applyBorder="1">
      <alignment vertical="center"/>
    </xf>
    <xf numFmtId="0" fontId="0" fillId="0" borderId="0" xfId="0" applyFill="1" applyAlignment="1">
      <alignment vertical="center" wrapText="1"/>
    </xf>
    <xf numFmtId="0" fontId="33" fillId="0" borderId="54" xfId="9" applyFont="1" applyFill="1" applyBorder="1" applyAlignment="1">
      <alignment vertical="center" wrapText="1"/>
    </xf>
    <xf numFmtId="0" fontId="0" fillId="0" borderId="0" xfId="0" applyFill="1" applyAlignment="1">
      <alignment horizontal="center" vertical="center" wrapText="1"/>
    </xf>
    <xf numFmtId="0" fontId="0" fillId="0" borderId="27" xfId="0" applyFill="1" applyBorder="1" applyAlignment="1">
      <alignment horizontal="center" vertical="center" wrapText="1"/>
    </xf>
    <xf numFmtId="0" fontId="0" fillId="0" borderId="29" xfId="0" applyFill="1" applyBorder="1" applyAlignment="1">
      <alignment horizontal="center" vertical="center" wrapText="1"/>
    </xf>
    <xf numFmtId="49" fontId="0" fillId="0" borderId="53" xfId="0" applyNumberFormat="1" applyFill="1" applyBorder="1" applyAlignment="1">
      <alignment horizontal="center" vertical="center" wrapText="1"/>
    </xf>
    <xf numFmtId="49" fontId="0" fillId="0" borderId="29" xfId="0" applyNumberFormat="1" applyFill="1" applyBorder="1" applyAlignment="1">
      <alignment horizontal="center" vertical="center" wrapText="1"/>
    </xf>
    <xf numFmtId="0" fontId="0" fillId="0" borderId="40" xfId="0" applyFill="1" applyBorder="1" applyAlignment="1">
      <alignment horizontal="center" vertical="center" wrapText="1"/>
    </xf>
    <xf numFmtId="49" fontId="0" fillId="0" borderId="29" xfId="0" applyNumberFormat="1" applyFont="1" applyFill="1" applyBorder="1" applyAlignment="1">
      <alignment horizontal="center" vertical="center" wrapText="1"/>
    </xf>
    <xf numFmtId="49" fontId="15" fillId="0" borderId="53" xfId="0" applyNumberFormat="1" applyFont="1" applyFill="1" applyBorder="1" applyAlignment="1">
      <alignment horizontal="center" vertical="center" wrapText="1"/>
    </xf>
    <xf numFmtId="49" fontId="15" fillId="0" borderId="29" xfId="0" applyNumberFormat="1" applyFont="1" applyFill="1" applyBorder="1" applyAlignment="1">
      <alignment horizontal="center" vertical="center" wrapText="1"/>
    </xf>
    <xf numFmtId="0" fontId="47" fillId="0" borderId="0" xfId="13" applyFont="1" applyFill="1">
      <alignment vertical="center"/>
    </xf>
    <xf numFmtId="0" fontId="47" fillId="0" borderId="35" xfId="19" applyFont="1" applyFill="1" applyBorder="1" applyAlignment="1">
      <alignment horizontal="left" vertical="top" wrapText="1"/>
    </xf>
    <xf numFmtId="0" fontId="27" fillId="0" borderId="35" xfId="19" applyFont="1" applyFill="1" applyBorder="1" applyAlignment="1">
      <alignment horizontal="left" vertical="center" wrapText="1"/>
    </xf>
    <xf numFmtId="0" fontId="27" fillId="0" borderId="46" xfId="19" applyFont="1" applyFill="1" applyBorder="1" applyAlignment="1">
      <alignment horizontal="left" vertical="center"/>
    </xf>
    <xf numFmtId="0" fontId="27" fillId="0" borderId="50" xfId="19" applyFont="1" applyFill="1" applyBorder="1" applyAlignment="1">
      <alignment horizontal="left" vertical="center" wrapText="1"/>
    </xf>
    <xf numFmtId="0" fontId="27" fillId="0" borderId="36" xfId="19" applyFont="1" applyFill="1" applyBorder="1" applyAlignment="1">
      <alignment horizontal="left" vertical="center" wrapText="1"/>
    </xf>
    <xf numFmtId="0" fontId="0" fillId="0" borderId="0" xfId="0" applyFill="1" applyAlignment="1">
      <alignment vertical="top" wrapText="1"/>
    </xf>
    <xf numFmtId="0" fontId="0" fillId="0" borderId="0" xfId="0" applyFill="1" applyAlignment="1">
      <alignment vertical="top"/>
    </xf>
    <xf numFmtId="0" fontId="0" fillId="0" borderId="3" xfId="0" applyFill="1" applyBorder="1" applyAlignment="1">
      <alignment horizontal="center" vertical="center" wrapText="1"/>
    </xf>
    <xf numFmtId="0" fontId="0" fillId="0" borderId="97" xfId="0" applyFill="1" applyBorder="1" applyAlignment="1">
      <alignment horizontal="center" vertical="center" shrinkToFit="1"/>
    </xf>
    <xf numFmtId="0" fontId="0" fillId="0" borderId="97" xfId="0" quotePrefix="1" applyFill="1" applyBorder="1" applyAlignment="1">
      <alignment horizontal="center" vertical="center" wrapText="1"/>
    </xf>
    <xf numFmtId="0" fontId="0" fillId="0" borderId="3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0" xfId="0" applyAlignment="1" applyProtection="1">
      <alignment horizontal="left" wrapText="1"/>
      <protection locked="0"/>
    </xf>
    <xf numFmtId="0" fontId="27" fillId="0" borderId="38" xfId="38" applyFont="1" applyFill="1" applyBorder="1" applyAlignment="1">
      <alignment vertical="center"/>
    </xf>
    <xf numFmtId="0" fontId="15" fillId="3" borderId="45" xfId="30" applyFill="1" applyBorder="1" applyAlignment="1">
      <alignment horizontal="left" vertical="top" wrapText="1"/>
    </xf>
    <xf numFmtId="0" fontId="15" fillId="3" borderId="154" xfId="30" applyFill="1" applyBorder="1" applyAlignment="1">
      <alignment horizontal="left" vertical="top" wrapText="1"/>
    </xf>
    <xf numFmtId="0" fontId="15" fillId="3" borderId="155" xfId="30" applyFill="1" applyBorder="1" applyAlignment="1">
      <alignment horizontal="left" vertical="top" wrapText="1"/>
    </xf>
    <xf numFmtId="0" fontId="0" fillId="0" borderId="0" xfId="0" applyBorder="1">
      <alignment vertical="center"/>
    </xf>
    <xf numFmtId="0" fontId="0" fillId="4" borderId="156" xfId="0" applyFill="1" applyBorder="1">
      <alignment vertical="center"/>
    </xf>
    <xf numFmtId="0" fontId="0" fillId="4" borderId="54" xfId="0" applyFill="1" applyBorder="1">
      <alignment vertical="center"/>
    </xf>
    <xf numFmtId="0" fontId="0" fillId="4" borderId="157" xfId="0" applyFill="1" applyBorder="1">
      <alignment vertical="center"/>
    </xf>
    <xf numFmtId="0" fontId="0" fillId="4" borderId="158" xfId="0" applyFill="1" applyBorder="1">
      <alignment vertical="center"/>
    </xf>
    <xf numFmtId="0" fontId="15" fillId="3" borderId="159" xfId="30" applyFill="1" applyBorder="1" applyAlignment="1">
      <alignment horizontal="left" vertical="top" wrapText="1"/>
    </xf>
    <xf numFmtId="0" fontId="15" fillId="3" borderId="156" xfId="30" applyFill="1" applyBorder="1" applyAlignment="1">
      <alignment horizontal="left" vertical="top" wrapText="1"/>
    </xf>
    <xf numFmtId="0" fontId="15" fillId="3" borderId="160" xfId="30" applyFill="1" applyBorder="1" applyAlignment="1">
      <alignment horizontal="left" vertical="top" wrapText="1"/>
    </xf>
    <xf numFmtId="0" fontId="15" fillId="3" borderId="139" xfId="30" applyFill="1" applyBorder="1" applyAlignment="1">
      <alignment horizontal="left" vertical="top" wrapText="1"/>
    </xf>
    <xf numFmtId="0" fontId="15" fillId="3" borderId="148" xfId="30" applyFill="1" applyBorder="1" applyAlignment="1">
      <alignment horizontal="left" vertical="top" wrapText="1"/>
    </xf>
    <xf numFmtId="0" fontId="0" fillId="4" borderId="162" xfId="0" applyFill="1" applyBorder="1">
      <alignment vertical="center"/>
    </xf>
    <xf numFmtId="0" fontId="0" fillId="4" borderId="163" xfId="0" applyFill="1" applyBorder="1">
      <alignment vertical="center"/>
    </xf>
    <xf numFmtId="0" fontId="0" fillId="4" borderId="164" xfId="0" applyFill="1" applyBorder="1">
      <alignment vertical="center"/>
    </xf>
    <xf numFmtId="0" fontId="0" fillId="4" borderId="160" xfId="0" applyFill="1" applyBorder="1">
      <alignment vertical="center"/>
    </xf>
    <xf numFmtId="0" fontId="0" fillId="9" borderId="0" xfId="0" applyFill="1" applyBorder="1" applyAlignment="1">
      <alignment horizontal="left" vertical="center"/>
    </xf>
    <xf numFmtId="0" fontId="27" fillId="0" borderId="0" xfId="30" applyFont="1" applyFill="1" applyAlignment="1">
      <alignment vertical="center"/>
    </xf>
    <xf numFmtId="0" fontId="24" fillId="0" borderId="1" xfId="0" applyFont="1" applyFill="1" applyBorder="1" applyAlignment="1">
      <alignment horizontal="center" vertical="center"/>
    </xf>
    <xf numFmtId="49" fontId="69" fillId="2" borderId="0" xfId="0" applyNumberFormat="1" applyFont="1" applyFill="1">
      <alignment vertical="center"/>
    </xf>
    <xf numFmtId="0" fontId="73" fillId="0" borderId="0" xfId="0" applyFont="1">
      <alignment vertical="center"/>
    </xf>
    <xf numFmtId="0" fontId="18" fillId="0" borderId="0" xfId="9" applyFont="1">
      <alignment vertical="center"/>
    </xf>
    <xf numFmtId="0" fontId="50" fillId="0" borderId="0" xfId="0" applyFont="1">
      <alignment vertical="center"/>
    </xf>
    <xf numFmtId="0" fontId="27" fillId="0" borderId="0" xfId="9" applyFont="1" applyAlignment="1">
      <alignment horizontal="left" vertical="center" wrapText="1"/>
    </xf>
    <xf numFmtId="0" fontId="0" fillId="0" borderId="55" xfId="0" applyBorder="1" applyAlignment="1">
      <alignment horizontal="center" vertical="center" wrapText="1"/>
    </xf>
    <xf numFmtId="0" fontId="24" fillId="2" borderId="0" xfId="0" applyFont="1" applyFill="1" applyAlignment="1">
      <alignment horizontal="left" vertical="top"/>
    </xf>
    <xf numFmtId="0" fontId="44" fillId="0" borderId="3" xfId="9" applyFont="1" applyBorder="1" applyAlignment="1">
      <alignment horizontal="center" vertical="center" wrapText="1"/>
    </xf>
    <xf numFmtId="0" fontId="44" fillId="0" borderId="120" xfId="9" applyFont="1" applyBorder="1" applyAlignment="1">
      <alignment horizontal="center" vertical="center" wrapText="1"/>
    </xf>
    <xf numFmtId="0" fontId="42" fillId="2" borderId="0" xfId="0" applyFont="1" applyFill="1" applyProtection="1">
      <alignment vertical="center"/>
      <protection locked="0"/>
    </xf>
    <xf numFmtId="0" fontId="43" fillId="2" borderId="0" xfId="52" applyFont="1" applyFill="1">
      <alignment vertical="center"/>
    </xf>
    <xf numFmtId="0" fontId="42" fillId="2" borderId="0" xfId="0" applyFont="1" applyFill="1" applyAlignment="1" applyProtection="1">
      <alignment vertical="center" wrapText="1"/>
      <protection locked="0"/>
    </xf>
    <xf numFmtId="0" fontId="42" fillId="2" borderId="0" xfId="0" applyFont="1" applyFill="1" applyAlignment="1">
      <alignment horizontal="left" vertical="center"/>
    </xf>
    <xf numFmtId="0" fontId="37" fillId="2" borderId="0" xfId="0" applyFont="1" applyFill="1" applyProtection="1">
      <alignment vertical="center"/>
      <protection locked="0"/>
    </xf>
    <xf numFmtId="0" fontId="0" fillId="0" borderId="109" xfId="0" applyBorder="1" applyAlignment="1">
      <alignment horizontal="center" vertical="center" wrapText="1" shrinkToFit="1"/>
    </xf>
    <xf numFmtId="0" fontId="0" fillId="0" borderId="125" xfId="0" applyBorder="1" applyAlignment="1">
      <alignment horizontal="center" vertical="center" wrapText="1" shrinkToFit="1"/>
    </xf>
    <xf numFmtId="186" fontId="24" fillId="5" borderId="1" xfId="2" applyNumberFormat="1" applyFont="1" applyFill="1" applyBorder="1" applyAlignment="1">
      <alignment horizontal="right" vertical="center"/>
    </xf>
    <xf numFmtId="186" fontId="24" fillId="5" borderId="9" xfId="2" applyNumberFormat="1" applyFont="1" applyFill="1" applyBorder="1" applyAlignment="1">
      <alignment horizontal="right" vertical="center"/>
    </xf>
    <xf numFmtId="38" fontId="24" fillId="2" borderId="0" xfId="2" applyFont="1" applyFill="1" applyAlignment="1">
      <alignment vertical="top" wrapText="1"/>
    </xf>
    <xf numFmtId="0" fontId="70" fillId="2" borderId="0" xfId="0" applyFont="1" applyFill="1" applyProtection="1">
      <alignment vertical="center"/>
      <protection locked="0"/>
    </xf>
    <xf numFmtId="0" fontId="51" fillId="0" borderId="0" xfId="56" applyFont="1" applyFill="1">
      <alignment vertical="center"/>
    </xf>
    <xf numFmtId="0" fontId="27" fillId="0" borderId="0" xfId="56" applyFont="1" applyFill="1">
      <alignment vertical="center"/>
    </xf>
    <xf numFmtId="0" fontId="20" fillId="0" borderId="1" xfId="27" applyFont="1" applyFill="1" applyBorder="1" applyAlignment="1">
      <alignment horizontal="center" vertical="center"/>
    </xf>
    <xf numFmtId="0" fontId="15" fillId="0" borderId="1" xfId="9" applyFont="1" applyFill="1" applyBorder="1" applyAlignment="1">
      <alignment vertical="center" wrapText="1"/>
    </xf>
    <xf numFmtId="0" fontId="15" fillId="0" borderId="1" xfId="9" applyFont="1" applyFill="1" applyBorder="1" applyAlignment="1">
      <alignment horizontal="left" vertical="center" wrapText="1"/>
    </xf>
    <xf numFmtId="49" fontId="15" fillId="0" borderId="33" xfId="12" applyNumberFormat="1" applyFont="1" applyFill="1" applyBorder="1" applyAlignment="1">
      <alignment horizontal="center" vertical="center" wrapText="1"/>
    </xf>
    <xf numFmtId="49" fontId="15" fillId="0" borderId="130" xfId="12" applyNumberFormat="1" applyFont="1" applyFill="1" applyBorder="1" applyAlignment="1">
      <alignment horizontal="center" vertical="center" wrapText="1"/>
    </xf>
    <xf numFmtId="49" fontId="15" fillId="0" borderId="131" xfId="12" applyNumberFormat="1" applyFont="1" applyFill="1" applyBorder="1" applyAlignment="1">
      <alignment horizontal="center" vertical="center" wrapText="1"/>
    </xf>
    <xf numFmtId="49" fontId="15" fillId="0" borderId="132" xfId="12" applyNumberFormat="1" applyFont="1" applyFill="1" applyBorder="1" applyAlignment="1">
      <alignment horizontal="center" vertical="center" wrapText="1"/>
    </xf>
    <xf numFmtId="49" fontId="15" fillId="0" borderId="130" xfId="0" applyNumberFormat="1" applyFont="1" applyFill="1" applyBorder="1" applyAlignment="1">
      <alignment horizontal="center" vertical="center" wrapText="1"/>
    </xf>
    <xf numFmtId="49" fontId="15" fillId="0" borderId="153" xfId="0" applyNumberFormat="1" applyFont="1" applyFill="1" applyBorder="1" applyAlignment="1">
      <alignment horizontal="center" vertical="center" wrapText="1"/>
    </xf>
    <xf numFmtId="0" fontId="15" fillId="0" borderId="130" xfId="12" applyNumberFormat="1" applyFont="1" applyFill="1" applyBorder="1" applyAlignment="1">
      <alignment horizontal="center" vertical="center" wrapText="1"/>
    </xf>
    <xf numFmtId="49" fontId="15" fillId="0" borderId="40" xfId="0" applyNumberFormat="1" applyFont="1" applyFill="1" applyBorder="1" applyAlignment="1">
      <alignment horizontal="center" vertical="center" wrapText="1"/>
    </xf>
    <xf numFmtId="49" fontId="15" fillId="0" borderId="161" xfId="0" applyNumberFormat="1" applyFont="1" applyFill="1" applyBorder="1" applyAlignment="1">
      <alignment horizontal="center" vertical="center" wrapText="1"/>
    </xf>
    <xf numFmtId="0" fontId="15" fillId="0" borderId="130" xfId="12" applyFont="1" applyFill="1" applyBorder="1" applyAlignment="1">
      <alignment horizontal="center" vertical="center" wrapText="1"/>
    </xf>
    <xf numFmtId="0" fontId="15" fillId="0" borderId="131" xfId="12" applyFont="1" applyFill="1" applyBorder="1" applyAlignment="1">
      <alignment horizontal="center" vertical="center" wrapText="1"/>
    </xf>
    <xf numFmtId="0" fontId="15" fillId="0" borderId="132" xfId="12" applyFont="1" applyFill="1" applyBorder="1" applyAlignment="1">
      <alignment horizontal="center" vertical="center" wrapText="1"/>
    </xf>
    <xf numFmtId="49" fontId="15" fillId="0" borderId="165"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wrapText="1"/>
    </xf>
    <xf numFmtId="0" fontId="0" fillId="0" borderId="0" xfId="0" applyFont="1" applyFill="1" applyProtection="1">
      <alignment vertical="center"/>
      <protection locked="0"/>
    </xf>
    <xf numFmtId="0" fontId="0" fillId="0" borderId="55" xfId="0" applyFont="1" applyFill="1" applyBorder="1" applyAlignment="1">
      <alignment horizontal="center" vertical="center" wrapText="1"/>
    </xf>
    <xf numFmtId="0" fontId="0" fillId="0" borderId="109" xfId="0" applyFont="1" applyFill="1" applyBorder="1" applyAlignment="1">
      <alignment horizontal="center" vertical="center" wrapText="1" shrinkToFit="1"/>
    </xf>
    <xf numFmtId="0" fontId="0" fillId="0" borderId="125" xfId="0" applyFont="1" applyFill="1" applyBorder="1" applyAlignment="1">
      <alignment horizontal="center" vertical="center" wrapText="1" shrinkToFit="1"/>
    </xf>
    <xf numFmtId="0" fontId="0" fillId="3" borderId="1" xfId="0" applyFill="1" applyBorder="1" applyAlignment="1">
      <alignment horizontal="left" vertical="center" shrinkToFit="1"/>
    </xf>
    <xf numFmtId="0" fontId="15" fillId="0" borderId="27" xfId="0" quotePrefix="1" applyFont="1" applyFill="1" applyBorder="1" applyAlignment="1">
      <alignment vertical="center" shrinkToFit="1"/>
    </xf>
    <xf numFmtId="0" fontId="0" fillId="0" borderId="109" xfId="0" quotePrefix="1" applyFill="1" applyBorder="1" applyAlignment="1">
      <alignment vertical="top" shrinkToFit="1"/>
    </xf>
    <xf numFmtId="0" fontId="0" fillId="0" borderId="109" xfId="0" quotePrefix="1" applyFill="1" applyBorder="1" applyAlignment="1">
      <alignment vertical="top" wrapText="1"/>
    </xf>
    <xf numFmtId="0" fontId="15" fillId="0" borderId="109" xfId="0" quotePrefix="1" applyFont="1" applyFill="1" applyBorder="1" applyAlignment="1">
      <alignment vertical="center" wrapText="1" shrinkToFit="1"/>
    </xf>
    <xf numFmtId="49" fontId="15" fillId="0" borderId="29" xfId="12" applyNumberFormat="1" applyFont="1" applyFill="1" applyBorder="1" applyAlignment="1">
      <alignment horizontal="center" vertical="center" wrapText="1"/>
    </xf>
    <xf numFmtId="49" fontId="15" fillId="0" borderId="107" xfId="12" applyNumberFormat="1" applyFont="1" applyFill="1" applyBorder="1" applyAlignment="1">
      <alignment horizontal="center" vertical="center" wrapText="1"/>
    </xf>
    <xf numFmtId="49" fontId="15" fillId="0" borderId="53" xfId="12" applyNumberFormat="1" applyFont="1" applyFill="1" applyBorder="1" applyAlignment="1">
      <alignment horizontal="center" vertical="center" wrapText="1"/>
    </xf>
    <xf numFmtId="49" fontId="15" fillId="0" borderId="46" xfId="19" applyNumberFormat="1" applyFont="1" applyFill="1" applyBorder="1" applyAlignment="1">
      <alignment horizontal="left" vertical="center"/>
    </xf>
    <xf numFmtId="0" fontId="15" fillId="0" borderId="50" xfId="19" applyFont="1" applyFill="1" applyBorder="1" applyAlignment="1">
      <alignment horizontal="left" vertical="center" wrapText="1"/>
    </xf>
    <xf numFmtId="0" fontId="15" fillId="0" borderId="50" xfId="19" applyFont="1" applyFill="1" applyBorder="1" applyAlignment="1">
      <alignment horizontal="center" vertical="center"/>
    </xf>
    <xf numFmtId="0" fontId="0" fillId="0" borderId="0" xfId="0" applyFont="1" applyFill="1" applyAlignment="1">
      <alignment vertical="center" wrapText="1"/>
    </xf>
    <xf numFmtId="0" fontId="0" fillId="0" borderId="3" xfId="0" applyFont="1" applyFill="1" applyBorder="1" applyAlignment="1">
      <alignment horizontal="center" vertical="center" wrapText="1"/>
    </xf>
    <xf numFmtId="0" fontId="0" fillId="0" borderId="97" xfId="0" quotePrefix="1" applyFont="1" applyFill="1" applyBorder="1" applyAlignment="1">
      <alignment horizontal="center" vertical="center" wrapText="1"/>
    </xf>
    <xf numFmtId="0" fontId="23" fillId="0" borderId="3" xfId="9" applyFont="1" applyFill="1" applyBorder="1" applyAlignment="1">
      <alignment horizontal="center" vertical="center" wrapText="1"/>
    </xf>
    <xf numFmtId="49" fontId="23" fillId="0" borderId="0" xfId="9" applyNumberFormat="1" applyFont="1" applyFill="1">
      <alignment vertical="center"/>
    </xf>
    <xf numFmtId="49" fontId="27" fillId="0" borderId="0" xfId="9" applyNumberFormat="1" applyFont="1" applyFill="1">
      <alignment vertical="center"/>
    </xf>
    <xf numFmtId="0" fontId="74" fillId="0" borderId="0" xfId="30" applyFont="1" applyFill="1" applyAlignment="1">
      <alignment vertical="center"/>
    </xf>
    <xf numFmtId="0" fontId="27" fillId="0" borderId="1" xfId="38" applyFont="1" applyFill="1" applyBorder="1" applyAlignment="1">
      <alignment vertical="center"/>
    </xf>
    <xf numFmtId="0" fontId="27" fillId="0" borderId="0" xfId="38" applyFont="1" applyFill="1" applyAlignment="1">
      <alignment vertical="center"/>
    </xf>
    <xf numFmtId="0" fontId="27" fillId="0" borderId="32" xfId="30" applyFont="1" applyFill="1" applyBorder="1" applyAlignment="1">
      <alignment horizontal="justify" vertical="center"/>
    </xf>
    <xf numFmtId="49" fontId="27" fillId="4" borderId="1" xfId="38" applyNumberFormat="1" applyFont="1" applyFill="1" applyBorder="1" applyAlignment="1">
      <alignment horizontal="justify" vertical="center"/>
    </xf>
    <xf numFmtId="49" fontId="27" fillId="0" borderId="1" xfId="38" applyNumberFormat="1" applyFont="1" applyBorder="1" applyAlignment="1">
      <alignment horizontal="justify" vertical="center"/>
    </xf>
    <xf numFmtId="49" fontId="27" fillId="0" borderId="32" xfId="38" applyNumberFormat="1" applyFont="1" applyBorder="1" applyAlignment="1">
      <alignment horizontal="justify" vertical="center"/>
    </xf>
    <xf numFmtId="0" fontId="27" fillId="0" borderId="0" xfId="38" applyFont="1" applyAlignment="1">
      <alignment horizontal="justify" vertical="center"/>
    </xf>
    <xf numFmtId="49" fontId="27" fillId="0" borderId="32" xfId="38" applyNumberFormat="1" applyFont="1" applyBorder="1" applyAlignment="1">
      <alignment horizontal="justify" vertical="center" wrapText="1"/>
    </xf>
    <xf numFmtId="0" fontId="27" fillId="0" borderId="41" xfId="30" applyFont="1" applyBorder="1" applyAlignment="1">
      <alignment vertical="center"/>
    </xf>
    <xf numFmtId="49" fontId="27" fillId="12" borderId="1" xfId="38" applyNumberFormat="1" applyFont="1" applyFill="1" applyBorder="1" applyAlignment="1">
      <alignment horizontal="justify" vertical="center"/>
    </xf>
    <xf numFmtId="49" fontId="27" fillId="0" borderId="0" xfId="38" applyNumberFormat="1" applyFont="1" applyAlignment="1">
      <alignment horizontal="justify" vertical="center"/>
    </xf>
    <xf numFmtId="49" fontId="27" fillId="0" borderId="41" xfId="38" applyNumberFormat="1" applyFont="1" applyBorder="1" applyAlignment="1">
      <alignment horizontal="justify" vertical="center"/>
    </xf>
    <xf numFmtId="0" fontId="64" fillId="0" borderId="1" xfId="0" applyFont="1" applyBorder="1">
      <alignment vertical="center"/>
    </xf>
    <xf numFmtId="0" fontId="27" fillId="0" borderId="1" xfId="30" applyFont="1" applyFill="1" applyBorder="1" applyAlignment="1">
      <alignment vertical="center" wrapText="1"/>
    </xf>
    <xf numFmtId="0" fontId="27" fillId="0" borderId="1" xfId="30" applyFont="1" applyFill="1" applyBorder="1" applyAlignment="1">
      <alignment horizontal="justify" vertical="center"/>
    </xf>
    <xf numFmtId="0" fontId="0" fillId="0" borderId="1" xfId="9" applyFont="1" applyFill="1" applyBorder="1" applyAlignment="1">
      <alignment vertical="center" wrapText="1"/>
    </xf>
    <xf numFmtId="0" fontId="24" fillId="0" borderId="0" xfId="0" applyFont="1" applyFill="1" applyProtection="1">
      <alignment vertical="center"/>
      <protection locked="0"/>
    </xf>
    <xf numFmtId="0" fontId="24" fillId="0" borderId="0" xfId="0" applyFont="1" applyFill="1" applyAlignment="1" applyProtection="1">
      <alignment horizontal="center" vertical="center"/>
      <protection locked="0"/>
    </xf>
    <xf numFmtId="0" fontId="0" fillId="0" borderId="0" xfId="0" applyFill="1" applyProtection="1">
      <alignment vertical="center"/>
      <protection locked="0"/>
    </xf>
    <xf numFmtId="0" fontId="24" fillId="0" borderId="0" xfId="0" applyFont="1" applyFill="1" applyAlignment="1" applyProtection="1">
      <alignment vertical="top"/>
      <protection locked="0"/>
    </xf>
    <xf numFmtId="0" fontId="24" fillId="0" borderId="0" xfId="0" applyFont="1" applyFill="1" applyAlignment="1">
      <alignment horizontal="center" vertical="center"/>
    </xf>
    <xf numFmtId="0" fontId="24" fillId="0" borderId="0" xfId="0" applyFont="1" applyFill="1" applyAlignment="1">
      <alignment vertical="top" wrapText="1"/>
    </xf>
    <xf numFmtId="0" fontId="24" fillId="0" borderId="0" xfId="0" applyFont="1" applyFill="1" applyAlignment="1">
      <alignment horizontal="left" vertical="center"/>
    </xf>
    <xf numFmtId="0" fontId="24" fillId="0" borderId="0" xfId="0" applyFont="1" applyFill="1" applyAlignment="1" applyProtection="1">
      <alignment vertical="top" wrapText="1"/>
      <protection locked="0"/>
    </xf>
    <xf numFmtId="0" fontId="24" fillId="0" borderId="0" xfId="0" applyFont="1" applyFill="1" applyAlignment="1" applyProtection="1">
      <alignment horizontal="left" vertical="center"/>
      <protection locked="0"/>
    </xf>
    <xf numFmtId="0" fontId="58" fillId="0" borderId="0" xfId="34" applyFont="1" applyAlignment="1">
      <alignment vertical="center" wrapText="1"/>
    </xf>
    <xf numFmtId="0" fontId="55" fillId="0" borderId="4" xfId="55" applyFont="1" applyBorder="1" applyAlignment="1">
      <alignment horizontal="center" vertical="center"/>
    </xf>
    <xf numFmtId="0" fontId="55" fillId="0" borderId="41" xfId="55" applyFont="1" applyBorder="1" applyAlignment="1">
      <alignment horizontal="center" vertical="center"/>
    </xf>
    <xf numFmtId="0" fontId="55" fillId="0" borderId="2" xfId="55" applyFont="1" applyBorder="1" applyAlignment="1">
      <alignment horizontal="center" vertical="center"/>
    </xf>
    <xf numFmtId="0" fontId="59" fillId="0" borderId="46" xfId="34" applyFont="1" applyBorder="1" applyAlignment="1">
      <alignment vertical="center" wrapText="1"/>
    </xf>
    <xf numFmtId="0" fontId="59" fillId="0" borderId="50" xfId="34" applyFont="1" applyBorder="1" applyAlignment="1">
      <alignment vertical="center" wrapText="1"/>
    </xf>
    <xf numFmtId="0" fontId="59" fillId="0" borderId="51" xfId="34" applyFont="1" applyBorder="1" applyAlignment="1">
      <alignment vertical="center" wrapText="1"/>
    </xf>
    <xf numFmtId="0" fontId="59" fillId="0" borderId="36" xfId="34" applyFont="1" applyBorder="1" applyAlignment="1">
      <alignment vertical="center" wrapText="1"/>
    </xf>
    <xf numFmtId="0" fontId="59" fillId="0" borderId="0" xfId="34" applyFont="1" applyAlignment="1">
      <alignment vertical="center" wrapText="1"/>
    </xf>
    <xf numFmtId="0" fontId="59" fillId="0" borderId="54" xfId="34" applyFont="1" applyBorder="1" applyAlignment="1">
      <alignment vertical="center" wrapText="1"/>
    </xf>
    <xf numFmtId="0" fontId="59" fillId="0" borderId="17" xfId="34" applyFont="1" applyBorder="1" applyAlignment="1">
      <alignment vertical="center" wrapText="1"/>
    </xf>
    <xf numFmtId="0" fontId="59" fillId="0" borderId="38" xfId="34" applyFont="1" applyBorder="1" applyAlignment="1">
      <alignment vertical="center" wrapText="1"/>
    </xf>
    <xf numFmtId="0" fontId="59" fillId="0" borderId="39" xfId="34" applyFont="1" applyBorder="1" applyAlignment="1">
      <alignment vertical="center" wrapText="1"/>
    </xf>
    <xf numFmtId="0" fontId="24" fillId="0" borderId="1" xfId="9" applyFont="1" applyBorder="1" applyAlignment="1">
      <alignment horizontal="center" vertical="center" wrapText="1"/>
    </xf>
    <xf numFmtId="0" fontId="42" fillId="0" borderId="4" xfId="37" applyFont="1" applyBorder="1" applyAlignment="1">
      <alignment horizontal="left" vertical="center"/>
    </xf>
    <xf numFmtId="0" fontId="42" fillId="0" borderId="2" xfId="37" applyFont="1" applyBorder="1" applyAlignment="1">
      <alignment horizontal="left" vertical="center"/>
    </xf>
    <xf numFmtId="0" fontId="15" fillId="0" borderId="14" xfId="8" applyBorder="1" applyAlignment="1">
      <alignment horizontal="center" vertical="center"/>
    </xf>
    <xf numFmtId="0" fontId="24" fillId="0" borderId="26" xfId="9" applyFont="1" applyBorder="1" applyAlignment="1">
      <alignment horizontal="center" vertical="center"/>
    </xf>
    <xf numFmtId="0" fontId="0" fillId="8" borderId="66" xfId="8" applyFont="1" applyFill="1" applyBorder="1" applyAlignment="1">
      <alignment horizontal="left" vertical="center"/>
    </xf>
    <xf numFmtId="0" fontId="15" fillId="8" borderId="42" xfId="8" applyFill="1" applyBorder="1" applyAlignment="1">
      <alignment horizontal="left" vertical="center"/>
    </xf>
    <xf numFmtId="0" fontId="15" fillId="0" borderId="21" xfId="8" applyBorder="1" applyAlignment="1">
      <alignment horizontal="center" vertical="center"/>
    </xf>
    <xf numFmtId="0" fontId="15" fillId="0" borderId="0" xfId="8" applyAlignment="1">
      <alignment horizontal="left" vertical="center" shrinkToFit="1"/>
    </xf>
    <xf numFmtId="0" fontId="23" fillId="0" borderId="46" xfId="8" applyFont="1" applyBorder="1" applyAlignment="1">
      <alignment horizontal="left" vertical="center" wrapText="1"/>
    </xf>
    <xf numFmtId="0" fontId="23" fillId="0" borderId="50" xfId="8" applyFont="1" applyBorder="1" applyAlignment="1">
      <alignment horizontal="left" vertical="center" wrapText="1"/>
    </xf>
    <xf numFmtId="0" fontId="23" fillId="0" borderId="51" xfId="8" applyFont="1" applyBorder="1" applyAlignment="1">
      <alignment horizontal="left" vertical="center" wrapText="1"/>
    </xf>
    <xf numFmtId="0" fontId="24" fillId="0" borderId="17" xfId="9" applyFont="1" applyBorder="1" applyAlignment="1">
      <alignment horizontal="left" vertical="center" wrapText="1"/>
    </xf>
    <xf numFmtId="0" fontId="24" fillId="0" borderId="38" xfId="9" applyFont="1" applyBorder="1" applyAlignment="1">
      <alignment horizontal="left" vertical="center" wrapText="1"/>
    </xf>
    <xf numFmtId="0" fontId="24" fillId="0" borderId="39" xfId="9" applyFont="1" applyBorder="1" applyAlignment="1">
      <alignment horizontal="left" vertical="center" wrapText="1"/>
    </xf>
    <xf numFmtId="0" fontId="42" fillId="0" borderId="4" xfId="37" applyFont="1" applyBorder="1" applyAlignment="1">
      <alignment horizontal="center" vertical="center"/>
    </xf>
    <xf numFmtId="0" fontId="42" fillId="0" borderId="2" xfId="37" applyFont="1" applyBorder="1" applyAlignment="1">
      <alignment horizontal="center" vertical="center"/>
    </xf>
    <xf numFmtId="0" fontId="15" fillId="9" borderId="66" xfId="8" applyFill="1" applyBorder="1" applyAlignment="1">
      <alignment horizontal="left" vertical="center"/>
    </xf>
    <xf numFmtId="0" fontId="15" fillId="9" borderId="42" xfId="8" applyFill="1" applyBorder="1" applyAlignment="1">
      <alignment horizontal="left" vertical="center"/>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24" fillId="0" borderId="54" xfId="9" applyFont="1" applyBorder="1" applyAlignment="1">
      <alignment horizontal="left" vertical="center" wrapText="1"/>
    </xf>
    <xf numFmtId="0" fontId="0" fillId="9" borderId="66" xfId="0" applyFill="1" applyBorder="1" applyAlignment="1">
      <alignment horizontal="left" vertical="center" shrinkToFit="1"/>
    </xf>
    <xf numFmtId="0" fontId="0" fillId="9" borderId="26" xfId="0" applyFill="1" applyBorder="1" applyAlignment="1">
      <alignment horizontal="left" vertical="center" shrinkToFit="1"/>
    </xf>
    <xf numFmtId="0" fontId="0" fillId="9"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4" xfId="0" applyBorder="1" applyAlignment="1">
      <alignment horizontal="left" vertical="top" wrapText="1"/>
    </xf>
    <xf numFmtId="0" fontId="27"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2" fillId="0" borderId="0" xfId="0" applyFont="1" applyAlignment="1">
      <alignment horizontal="left" vertical="top" wrapText="1"/>
    </xf>
    <xf numFmtId="0" fontId="0" fillId="4" borderId="46" xfId="0" applyFill="1" applyBorder="1" applyAlignment="1">
      <alignment horizontal="left" vertical="top" wrapText="1"/>
    </xf>
    <xf numFmtId="0" fontId="0" fillId="4" borderId="50" xfId="0" applyFill="1" applyBorder="1" applyAlignment="1">
      <alignment horizontal="left" vertical="top" wrapText="1"/>
    </xf>
    <xf numFmtId="0" fontId="0" fillId="4" borderId="51"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29" fillId="0" borderId="20" xfId="0" applyFont="1" applyBorder="1" applyAlignment="1">
      <alignment horizontal="center" vertical="center" textRotation="255"/>
    </xf>
    <xf numFmtId="0" fontId="29" fillId="0" borderId="22" xfId="0" applyFont="1" applyBorder="1" applyAlignment="1">
      <alignment horizontal="center" vertical="center" textRotation="255"/>
    </xf>
    <xf numFmtId="0" fontId="29" fillId="0" borderId="13" xfId="0" applyFont="1" applyBorder="1" applyAlignment="1">
      <alignment horizontal="center" vertical="center" textRotation="255"/>
    </xf>
    <xf numFmtId="0" fontId="29" fillId="0" borderId="23" xfId="0" applyFont="1" applyBorder="1" applyAlignment="1">
      <alignment horizontal="center" vertical="center" textRotation="255"/>
    </xf>
    <xf numFmtId="0" fontId="29" fillId="0" borderId="24" xfId="0" applyFont="1" applyBorder="1" applyAlignment="1">
      <alignment horizontal="center" vertical="center" textRotation="255"/>
    </xf>
    <xf numFmtId="0" fontId="29" fillId="0" borderId="25" xfId="0" applyFont="1" applyBorder="1" applyAlignment="1">
      <alignment horizontal="center" vertical="center" textRotation="255"/>
    </xf>
    <xf numFmtId="0" fontId="0" fillId="4" borderId="0" xfId="0" applyFill="1" applyAlignment="1">
      <alignment horizontal="center" vertical="center"/>
    </xf>
    <xf numFmtId="0" fontId="0" fillId="4" borderId="38" xfId="0" applyFill="1" applyBorder="1" applyAlignment="1">
      <alignment horizontal="left" vertical="center"/>
    </xf>
    <xf numFmtId="0" fontId="0" fillId="4" borderId="46" xfId="0" applyFill="1" applyBorder="1" applyAlignment="1">
      <alignment horizontal="center" vertical="top" wrapText="1"/>
    </xf>
    <xf numFmtId="0" fontId="0" fillId="4" borderId="50" xfId="0" applyFill="1" applyBorder="1" applyAlignment="1">
      <alignment horizontal="center" vertical="top" wrapText="1"/>
    </xf>
    <xf numFmtId="0" fontId="0" fillId="4" borderId="51" xfId="0" applyFill="1" applyBorder="1" applyAlignment="1">
      <alignment horizontal="center" vertical="top" wrapText="1"/>
    </xf>
    <xf numFmtId="0" fontId="0" fillId="4" borderId="17" xfId="0" applyFill="1" applyBorder="1" applyAlignment="1">
      <alignment horizontal="center" vertical="top" wrapText="1"/>
    </xf>
    <xf numFmtId="0" fontId="0" fillId="4" borderId="38" xfId="0" applyFill="1" applyBorder="1" applyAlignment="1">
      <alignment horizontal="center" vertical="top" wrapText="1"/>
    </xf>
    <xf numFmtId="0" fontId="0" fillId="4" borderId="39" xfId="0" applyFill="1" applyBorder="1" applyAlignment="1">
      <alignment horizontal="center" vertical="top" wrapText="1"/>
    </xf>
    <xf numFmtId="0" fontId="0" fillId="4" borderId="38" xfId="0" applyFill="1" applyBorder="1" applyAlignment="1">
      <alignment horizontal="center" vertical="center"/>
    </xf>
    <xf numFmtId="0" fontId="15" fillId="0" borderId="14" xfId="34" applyBorder="1" applyAlignment="1">
      <alignment horizontal="center" vertical="center"/>
    </xf>
    <xf numFmtId="0" fontId="15" fillId="0" borderId="26" xfId="34" applyBorder="1" applyAlignment="1">
      <alignment horizontal="center" vertical="center"/>
    </xf>
    <xf numFmtId="0" fontId="58" fillId="9" borderId="116" xfId="34" applyFont="1" applyFill="1" applyBorder="1" applyAlignment="1">
      <alignment horizontal="left" vertical="center" shrinkToFit="1"/>
    </xf>
    <xf numFmtId="0" fontId="58" fillId="9" borderId="117" xfId="34" applyFont="1" applyFill="1" applyBorder="1" applyAlignment="1">
      <alignment horizontal="left" vertical="center" shrinkToFit="1"/>
    </xf>
    <xf numFmtId="0" fontId="58" fillId="9" borderId="118" xfId="34" applyFont="1" applyFill="1" applyBorder="1" applyAlignment="1">
      <alignment horizontal="left" vertical="center" shrinkToFit="1"/>
    </xf>
    <xf numFmtId="0" fontId="15" fillId="0" borderId="0" xfId="39" applyAlignment="1">
      <alignment horizontal="left" vertical="top" wrapText="1"/>
    </xf>
    <xf numFmtId="0" fontId="15" fillId="0" borderId="38" xfId="39" applyFont="1" applyFill="1" applyBorder="1" applyAlignment="1">
      <alignment horizontal="left" vertical="top" wrapText="1"/>
    </xf>
    <xf numFmtId="0" fontId="0" fillId="4" borderId="1" xfId="0" applyFill="1" applyBorder="1" applyAlignment="1">
      <alignment horizontal="center" vertical="center"/>
    </xf>
    <xf numFmtId="0" fontId="0" fillId="4" borderId="136" xfId="0" applyFill="1" applyBorder="1" applyAlignment="1">
      <alignment horizontal="center" vertical="center"/>
    </xf>
    <xf numFmtId="0" fontId="0" fillId="4" borderId="19" xfId="0" applyFill="1" applyBorder="1" applyAlignment="1">
      <alignment horizontal="left" vertical="center"/>
    </xf>
    <xf numFmtId="0" fontId="0" fillId="4" borderId="57" xfId="0" applyFill="1" applyBorder="1" applyAlignment="1">
      <alignment horizontal="left" vertical="center"/>
    </xf>
    <xf numFmtId="0" fontId="0" fillId="0" borderId="12" xfId="0" applyBorder="1" applyAlignment="1">
      <alignment horizontal="center" vertical="center" wrapText="1"/>
    </xf>
    <xf numFmtId="0" fontId="0" fillId="0" borderId="55" xfId="0" applyBorder="1" applyAlignment="1">
      <alignment horizontal="center" vertical="center" wrapText="1"/>
    </xf>
    <xf numFmtId="0" fontId="0" fillId="4" borderId="4" xfId="0" applyFill="1" applyBorder="1" applyAlignment="1">
      <alignment horizontal="left" vertical="center"/>
    </xf>
    <xf numFmtId="0" fontId="0" fillId="4" borderId="2" xfId="0" applyFill="1" applyBorder="1" applyAlignment="1">
      <alignment horizontal="left" vertical="center"/>
    </xf>
    <xf numFmtId="0" fontId="0" fillId="9" borderId="87" xfId="0" applyFill="1" applyBorder="1" applyAlignment="1">
      <alignment horizontal="left" vertical="center" shrinkToFit="1"/>
    </xf>
    <xf numFmtId="0" fontId="0" fillId="9" borderId="88" xfId="0" applyFill="1"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41" xfId="0" applyBorder="1" applyAlignment="1">
      <alignment horizontal="center" vertical="center" wrapText="1"/>
    </xf>
    <xf numFmtId="0" fontId="0" fillId="0" borderId="142" xfId="0" applyBorder="1" applyAlignment="1">
      <alignment horizontal="center" vertical="center" wrapText="1"/>
    </xf>
    <xf numFmtId="0" fontId="0" fillId="0" borderId="141" xfId="0" applyBorder="1" applyAlignment="1">
      <alignment horizontal="center" vertical="center"/>
    </xf>
    <xf numFmtId="0" fontId="0" fillId="0" borderId="142" xfId="0" applyBorder="1" applyAlignment="1">
      <alignment horizontal="center" vertical="center"/>
    </xf>
    <xf numFmtId="0" fontId="24" fillId="0" borderId="0" xfId="0" applyFont="1" applyFill="1" applyAlignment="1">
      <alignment horizontal="left" vertical="top" wrapText="1"/>
    </xf>
    <xf numFmtId="0" fontId="24" fillId="0" borderId="57" xfId="0" applyFont="1" applyBorder="1" applyAlignment="1" applyProtection="1">
      <alignment horizontal="left" vertical="top" wrapText="1"/>
      <protection locked="0"/>
    </xf>
    <xf numFmtId="0" fontId="24" fillId="0" borderId="47" xfId="0" applyFont="1" applyBorder="1" applyAlignment="1" applyProtection="1">
      <alignment horizontal="left" vertical="top" wrapText="1"/>
      <protection locked="0"/>
    </xf>
    <xf numFmtId="0" fontId="24" fillId="0" borderId="14" xfId="0" applyFont="1" applyBorder="1" applyAlignment="1">
      <alignment horizontal="center" vertical="center"/>
    </xf>
    <xf numFmtId="0" fontId="24" fillId="0" borderId="26" xfId="0" applyFont="1" applyBorder="1" applyAlignment="1">
      <alignment horizontal="center" vertical="center"/>
    </xf>
    <xf numFmtId="0" fontId="24" fillId="0" borderId="65" xfId="0" applyFont="1" applyBorder="1" applyAlignment="1">
      <alignment horizontal="center" vertical="center"/>
    </xf>
    <xf numFmtId="0" fontId="24" fillId="6" borderId="66" xfId="0" applyFont="1" applyFill="1" applyBorder="1" applyAlignment="1">
      <alignment horizontal="left" vertical="center" shrinkToFit="1"/>
    </xf>
    <xf numFmtId="0" fontId="24" fillId="6" borderId="26" xfId="0" applyFont="1" applyFill="1" applyBorder="1" applyAlignment="1">
      <alignment horizontal="left" vertical="center" shrinkToFit="1"/>
    </xf>
    <xf numFmtId="0" fontId="24" fillId="6" borderId="42" xfId="0" applyFont="1" applyFill="1" applyBorder="1" applyAlignment="1">
      <alignment horizontal="left" vertical="center" shrinkToFit="1"/>
    </xf>
    <xf numFmtId="0" fontId="24" fillId="0" borderId="26" xfId="0" quotePrefix="1" applyFont="1" applyBorder="1" applyAlignment="1" applyProtection="1">
      <alignment horizontal="left" vertical="center"/>
      <protection locked="0"/>
    </xf>
    <xf numFmtId="0" fontId="24" fillId="0" borderId="39" xfId="0" applyFont="1" applyBorder="1" applyAlignment="1" applyProtection="1">
      <alignment horizontal="left" vertical="top" wrapText="1"/>
      <protection locked="0"/>
    </xf>
    <xf numFmtId="0" fontId="24" fillId="0" borderId="32" xfId="0" applyFont="1" applyBorder="1" applyAlignment="1" applyProtection="1">
      <alignment horizontal="left" vertical="top" wrapText="1"/>
      <protection locked="0"/>
    </xf>
    <xf numFmtId="0" fontId="27" fillId="0" borderId="14" xfId="9" applyFont="1" applyBorder="1" applyAlignment="1">
      <alignment horizontal="center" vertical="center" wrapText="1"/>
    </xf>
    <xf numFmtId="0" fontId="27" fillId="0" borderId="26" xfId="9" applyFont="1" applyBorder="1" applyAlignment="1">
      <alignment horizontal="center" vertical="center" wrapText="1"/>
    </xf>
    <xf numFmtId="0" fontId="27" fillId="0" borderId="36" xfId="9" applyFont="1" applyBorder="1" applyAlignment="1">
      <alignment horizontal="left" vertical="center" wrapText="1"/>
    </xf>
    <xf numFmtId="0" fontId="27" fillId="0" borderId="0" xfId="9" applyFont="1" applyAlignment="1">
      <alignment horizontal="left" vertical="center" wrapText="1"/>
    </xf>
    <xf numFmtId="0" fontId="15" fillId="9" borderId="101" xfId="0" applyFont="1" applyFill="1" applyBorder="1" applyAlignment="1">
      <alignment horizontal="left" vertical="center"/>
    </xf>
    <xf numFmtId="0" fontId="15" fillId="9" borderId="26" xfId="0" applyFont="1" applyFill="1" applyBorder="1" applyAlignment="1">
      <alignment horizontal="left" vertical="center"/>
    </xf>
    <xf numFmtId="0" fontId="15" fillId="9" borderId="42" xfId="0" applyFont="1" applyFill="1" applyBorder="1" applyAlignment="1">
      <alignment horizontal="left" vertical="center"/>
    </xf>
    <xf numFmtId="0" fontId="33" fillId="0" borderId="0" xfId="9" applyFont="1" applyFill="1" applyAlignment="1">
      <alignment horizontal="left" vertical="center" wrapText="1"/>
    </xf>
    <xf numFmtId="0" fontId="27" fillId="0" borderId="36" xfId="9" applyFont="1" applyFill="1" applyBorder="1" applyAlignment="1">
      <alignment horizontal="left" vertical="center" wrapText="1"/>
    </xf>
    <xf numFmtId="0" fontId="27" fillId="0" borderId="0" xfId="9" applyFont="1" applyFill="1" applyAlignment="1">
      <alignment horizontal="left" vertical="center" wrapText="1"/>
    </xf>
    <xf numFmtId="0" fontId="15" fillId="0" borderId="101" xfId="0" applyFont="1" applyFill="1" applyBorder="1" applyAlignment="1">
      <alignment horizontal="left" vertical="center"/>
    </xf>
    <xf numFmtId="0" fontId="15" fillId="0" borderId="26" xfId="0" applyFont="1" applyFill="1" applyBorder="1" applyAlignment="1">
      <alignment horizontal="left" vertical="center"/>
    </xf>
    <xf numFmtId="0" fontId="15" fillId="0" borderId="42" xfId="0" applyFont="1" applyFill="1" applyBorder="1" applyAlignment="1">
      <alignment horizontal="left" vertical="center"/>
    </xf>
    <xf numFmtId="0" fontId="33" fillId="0" borderId="0" xfId="9" applyFont="1" applyFill="1" applyAlignment="1">
      <alignment horizontal="lef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1" fillId="0" borderId="36" xfId="0" applyFont="1" applyBorder="1" applyAlignment="1">
      <alignment horizontal="left" vertical="center"/>
    </xf>
    <xf numFmtId="0" fontId="41" fillId="0" borderId="0" xfId="0" applyFont="1" applyAlignment="1">
      <alignment horizontal="left" vertical="center"/>
    </xf>
    <xf numFmtId="0" fontId="0" fillId="0" borderId="0" xfId="0" applyAlignment="1">
      <alignment horizontal="left" vertical="center"/>
    </xf>
    <xf numFmtId="0" fontId="0" fillId="0" borderId="54" xfId="0" applyBorder="1" applyAlignment="1">
      <alignment horizontal="left" vertical="center"/>
    </xf>
    <xf numFmtId="38" fontId="15" fillId="9" borderId="87" xfId="5" applyFont="1" applyFill="1" applyBorder="1" applyAlignment="1">
      <alignment horizontal="left" vertical="center" shrinkToFit="1"/>
    </xf>
    <xf numFmtId="38" fontId="15" fillId="9" borderId="88" xfId="5" applyFont="1" applyFill="1" applyBorder="1" applyAlignment="1">
      <alignment horizontal="left" vertical="center" shrinkToFit="1"/>
    </xf>
    <xf numFmtId="0" fontId="41" fillId="0" borderId="46" xfId="0" applyFont="1" applyBorder="1" applyAlignment="1">
      <alignment horizontal="center" vertical="center"/>
    </xf>
    <xf numFmtId="0" fontId="41" fillId="0" borderId="50" xfId="0" applyFont="1" applyBorder="1" applyAlignment="1">
      <alignment horizontal="center" vertical="center"/>
    </xf>
    <xf numFmtId="0" fontId="41" fillId="0" borderId="51" xfId="0" applyFont="1" applyBorder="1" applyAlignment="1">
      <alignment horizontal="center" vertical="center"/>
    </xf>
    <xf numFmtId="0" fontId="41" fillId="0" borderId="17" xfId="0" applyFont="1" applyBorder="1" applyAlignment="1">
      <alignment horizontal="center" vertical="center"/>
    </xf>
    <xf numFmtId="0" fontId="41" fillId="0" borderId="38" xfId="0" applyFont="1" applyBorder="1" applyAlignment="1">
      <alignment horizontal="center" vertical="center"/>
    </xf>
    <xf numFmtId="0" fontId="41" fillId="0" borderId="39" xfId="0" applyFont="1" applyBorder="1" applyAlignment="1">
      <alignment horizontal="center" vertical="center"/>
    </xf>
    <xf numFmtId="0" fontId="15" fillId="0" borderId="86" xfId="0" applyFont="1" applyBorder="1" applyAlignment="1">
      <alignment horizontal="center" vertical="top" wrapText="1"/>
    </xf>
    <xf numFmtId="0" fontId="15" fillId="0" borderId="87" xfId="0" applyFont="1" applyBorder="1" applyAlignment="1">
      <alignment horizontal="center" vertical="top" wrapText="1"/>
    </xf>
    <xf numFmtId="0" fontId="15" fillId="0" borderId="0" xfId="0" applyFont="1" applyAlignment="1">
      <alignment horizontal="left" vertical="top" wrapText="1"/>
    </xf>
    <xf numFmtId="0" fontId="0" fillId="0" borderId="1" xfId="0" applyBorder="1" applyAlignment="1">
      <alignment horizontal="center" vertical="center"/>
    </xf>
    <xf numFmtId="0" fontId="41" fillId="0" borderId="1" xfId="0" applyFont="1" applyBorder="1" applyAlignment="1">
      <alignment horizontal="left" vertical="center"/>
    </xf>
    <xf numFmtId="0" fontId="0" fillId="0" borderId="1" xfId="0" applyBorder="1" applyAlignment="1">
      <alignment horizontal="left" vertical="center"/>
    </xf>
    <xf numFmtId="0" fontId="0" fillId="0" borderId="100" xfId="0" applyBorder="1" applyAlignment="1">
      <alignment horizontal="center" vertical="center"/>
    </xf>
    <xf numFmtId="0" fontId="24" fillId="0" borderId="0" xfId="0" applyFont="1" applyAlignment="1">
      <alignment horizontal="left" vertical="top" wrapText="1"/>
    </xf>
    <xf numFmtId="0" fontId="0" fillId="9" borderId="101" xfId="0" applyFill="1" applyBorder="1" applyAlignment="1">
      <alignment horizontal="left" vertical="center"/>
    </xf>
    <xf numFmtId="0" fontId="0" fillId="9" borderId="26" xfId="0" applyFill="1" applyBorder="1" applyAlignment="1">
      <alignment horizontal="left" vertical="center"/>
    </xf>
    <xf numFmtId="0" fontId="0" fillId="9" borderId="42" xfId="0" applyFill="1" applyBorder="1" applyAlignment="1">
      <alignment horizontal="left" vertical="center"/>
    </xf>
    <xf numFmtId="0" fontId="27" fillId="0" borderId="50" xfId="13" applyFont="1" applyBorder="1" applyAlignment="1">
      <alignment horizontal="left" vertical="center" wrapText="1"/>
    </xf>
    <xf numFmtId="0" fontId="27" fillId="0" borderId="4" xfId="0" applyFont="1" applyBorder="1" applyAlignment="1">
      <alignment horizontal="left" vertical="top" wrapText="1"/>
    </xf>
    <xf numFmtId="0" fontId="27" fillId="0" borderId="41" xfId="0" applyFont="1" applyBorder="1" applyAlignment="1">
      <alignment horizontal="left" vertical="top" wrapText="1"/>
    </xf>
    <xf numFmtId="0" fontId="27" fillId="0" borderId="2" xfId="0" applyFont="1" applyBorder="1" applyAlignment="1">
      <alignment horizontal="left" vertical="top" wrapText="1"/>
    </xf>
    <xf numFmtId="0" fontId="0" fillId="9" borderId="66" xfId="8" applyFont="1" applyFill="1" applyBorder="1" applyAlignment="1">
      <alignment horizontal="left" vertical="center" shrinkToFit="1"/>
    </xf>
    <xf numFmtId="0" fontId="15" fillId="9" borderId="42" xfId="8" applyFill="1" applyBorder="1" applyAlignment="1">
      <alignment horizontal="left" vertical="center" shrinkToFit="1"/>
    </xf>
    <xf numFmtId="0" fontId="15" fillId="0" borderId="14" xfId="0" applyFont="1" applyBorder="1" applyAlignment="1">
      <alignment horizontal="center" vertical="center"/>
    </xf>
    <xf numFmtId="0" fontId="15" fillId="0" borderId="26" xfId="0" applyFont="1" applyBorder="1" applyAlignment="1">
      <alignment horizontal="center" vertical="center"/>
    </xf>
    <xf numFmtId="0" fontId="15" fillId="0" borderId="65" xfId="0" applyFont="1" applyBorder="1" applyAlignment="1">
      <alignment horizontal="center" vertical="center"/>
    </xf>
    <xf numFmtId="0" fontId="27" fillId="2" borderId="46" xfId="19" applyFont="1" applyFill="1" applyBorder="1" applyAlignment="1">
      <alignment horizontal="left" vertical="center" wrapText="1"/>
    </xf>
    <xf numFmtId="0" fontId="27" fillId="2" borderId="50" xfId="19" applyFont="1" applyFill="1" applyBorder="1" applyAlignment="1">
      <alignment horizontal="left" vertical="center" wrapText="1"/>
    </xf>
    <xf numFmtId="0" fontId="31" fillId="0" borderId="0" xfId="12" applyFont="1" applyAlignment="1">
      <alignment horizontal="center" vertical="center" wrapText="1"/>
    </xf>
    <xf numFmtId="0" fontId="24" fillId="0" borderId="16" xfId="12" applyFont="1" applyBorder="1" applyAlignment="1">
      <alignment horizontal="center" vertical="center"/>
    </xf>
    <xf numFmtId="0" fontId="24" fillId="0" borderId="7" xfId="12" applyFont="1" applyBorder="1" applyAlignment="1">
      <alignment horizontal="center" vertical="center"/>
    </xf>
    <xf numFmtId="0" fontId="24" fillId="0" borderId="18" xfId="12" applyFont="1" applyBorder="1" applyAlignment="1">
      <alignment horizontal="center" vertical="center"/>
    </xf>
    <xf numFmtId="0" fontId="24" fillId="0" borderId="15" xfId="12" applyFont="1" applyBorder="1" applyAlignment="1">
      <alignment horizontal="center" vertical="center"/>
    </xf>
    <xf numFmtId="0" fontId="24" fillId="0" borderId="4" xfId="12" applyFont="1" applyBorder="1" applyAlignment="1">
      <alignment horizontal="center" vertical="center" wrapText="1"/>
    </xf>
    <xf numFmtId="0" fontId="24" fillId="0" borderId="61" xfId="12" applyFont="1" applyBorder="1" applyAlignment="1">
      <alignment horizontal="center" vertical="center" wrapText="1"/>
    </xf>
    <xf numFmtId="0" fontId="24" fillId="0" borderId="0" xfId="12" applyFont="1" applyAlignment="1">
      <alignment horizontal="center" vertical="center"/>
    </xf>
    <xf numFmtId="0" fontId="0" fillId="0" borderId="0" xfId="12" applyFont="1" applyAlignment="1">
      <alignment horizontal="left" vertical="top" wrapText="1"/>
    </xf>
    <xf numFmtId="0" fontId="15"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9" borderId="68" xfId="8" applyFont="1" applyFill="1" applyBorder="1" applyAlignment="1">
      <alignment horizontal="left" vertical="center" shrinkToFit="1"/>
    </xf>
    <xf numFmtId="0" fontId="15" fillId="9" borderId="69" xfId="8" applyFill="1" applyBorder="1" applyAlignment="1">
      <alignment horizontal="left" vertical="center" shrinkToFit="1"/>
    </xf>
    <xf numFmtId="0" fontId="24" fillId="0" borderId="27" xfId="12" applyFont="1" applyBorder="1" applyAlignment="1">
      <alignment horizontal="center" vertical="center"/>
    </xf>
    <xf numFmtId="0" fontId="24" fillId="0" borderId="43" xfId="12" applyFont="1" applyBorder="1" applyAlignment="1">
      <alignment horizontal="center" vertical="center"/>
    </xf>
    <xf numFmtId="0" fontId="0" fillId="9" borderId="66" xfId="8" applyFont="1" applyFill="1" applyBorder="1" applyAlignment="1">
      <alignment horizontal="left" vertical="center" wrapText="1"/>
    </xf>
    <xf numFmtId="0" fontId="0" fillId="9" borderId="26" xfId="8" applyFont="1" applyFill="1" applyBorder="1" applyAlignment="1">
      <alignment horizontal="left" vertical="center" wrapText="1"/>
    </xf>
    <xf numFmtId="0" fontId="0" fillId="9" borderId="42" xfId="8" applyFont="1" applyFill="1" applyBorder="1" applyAlignment="1">
      <alignment horizontal="left" vertical="center" wrapText="1"/>
    </xf>
    <xf numFmtId="0" fontId="0" fillId="0" borderId="93" xfId="0" applyFill="1" applyBorder="1" applyAlignment="1">
      <alignment horizontal="left" textRotation="255" wrapText="1"/>
    </xf>
    <xf numFmtId="0" fontId="0" fillId="0" borderId="94" xfId="0" applyFill="1" applyBorder="1" applyAlignment="1">
      <alignment horizontal="left" textRotation="255" wrapText="1"/>
    </xf>
    <xf numFmtId="0" fontId="0" fillId="0" borderId="96" xfId="0" applyFill="1" applyBorder="1" applyAlignment="1">
      <alignment horizontal="left" textRotation="255" wrapText="1"/>
    </xf>
    <xf numFmtId="0" fontId="0" fillId="0" borderId="16" xfId="0" applyBorder="1" applyAlignment="1">
      <alignment horizontal="center" vertical="center" wrapText="1"/>
    </xf>
    <xf numFmtId="0" fontId="0" fillId="0" borderId="45"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102" xfId="0" applyFill="1" applyBorder="1" applyAlignment="1">
      <alignment horizontal="center" vertical="center" wrapText="1"/>
    </xf>
    <xf numFmtId="0" fontId="0" fillId="0" borderId="29" xfId="0" applyFill="1" applyBorder="1" applyAlignment="1">
      <alignment horizontal="center" vertical="center" textRotation="255" shrinkToFit="1"/>
    </xf>
    <xf numFmtId="0" fontId="0" fillId="0" borderId="35" xfId="0" applyFill="1" applyBorder="1" applyAlignment="1">
      <alignment horizontal="center" vertical="center" textRotation="255" shrinkToFit="1"/>
    </xf>
    <xf numFmtId="0" fontId="0" fillId="0" borderId="102" xfId="0" applyFill="1" applyBorder="1" applyAlignment="1">
      <alignment horizontal="center" vertical="center" textRotation="255" shrinkToFit="1"/>
    </xf>
    <xf numFmtId="0" fontId="0" fillId="0" borderId="0" xfId="0" applyFill="1" applyAlignment="1">
      <alignment horizontal="left" vertical="top" wrapText="1"/>
    </xf>
    <xf numFmtId="49" fontId="0" fillId="0" borderId="45" xfId="0" applyNumberFormat="1" applyFill="1" applyBorder="1" applyAlignment="1">
      <alignment horizontal="center" vertical="center" wrapText="1"/>
    </xf>
    <xf numFmtId="49" fontId="0" fillId="0" borderId="35" xfId="0" applyNumberFormat="1" applyFill="1" applyBorder="1" applyAlignment="1">
      <alignment horizontal="center" vertical="center" wrapText="1"/>
    </xf>
    <xf numFmtId="49" fontId="0" fillId="0" borderId="102" xfId="0" applyNumberFormat="1" applyFill="1"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49" fontId="0" fillId="0" borderId="45"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2" xfId="0" applyNumberFormat="1" applyBorder="1" applyAlignment="1">
      <alignment horizontal="center" vertical="center" wrapText="1"/>
    </xf>
    <xf numFmtId="49" fontId="0" fillId="0" borderId="45" xfId="0" applyNumberFormat="1" applyFont="1" applyFill="1" applyBorder="1" applyAlignment="1">
      <alignment horizontal="center" vertical="center" wrapText="1"/>
    </xf>
    <xf numFmtId="0" fontId="0" fillId="0" borderId="35" xfId="0" applyNumberFormat="1" applyFont="1" applyFill="1" applyBorder="1" applyAlignment="1">
      <alignment horizontal="center" vertical="center" wrapText="1"/>
    </xf>
    <xf numFmtId="0" fontId="0" fillId="0" borderId="102" xfId="0" applyNumberFormat="1" applyFont="1" applyFill="1" applyBorder="1" applyAlignment="1">
      <alignment horizontal="center" vertical="center" wrapText="1"/>
    </xf>
    <xf numFmtId="49" fontId="0" fillId="0" borderId="103"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4" xfId="0" applyNumberFormat="1" applyBorder="1" applyAlignment="1">
      <alignment horizontal="center" vertical="center" wrapText="1"/>
    </xf>
    <xf numFmtId="49" fontId="0" fillId="0" borderId="35" xfId="0" applyNumberFormat="1" applyFont="1" applyFill="1" applyBorder="1" applyAlignment="1">
      <alignment horizontal="center" vertical="center" wrapText="1"/>
    </xf>
    <xf numFmtId="49" fontId="0" fillId="0" borderId="102" xfId="0" applyNumberFormat="1" applyFont="1" applyFill="1"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0" fontId="0" fillId="0" borderId="113" xfId="0" applyBorder="1" applyAlignment="1">
      <alignment horizontal="center" vertical="center" wrapText="1"/>
    </xf>
    <xf numFmtId="0" fontId="0" fillId="0" borderId="110" xfId="0" applyBorder="1" applyAlignment="1">
      <alignment horizontal="center" vertical="center" wrapText="1"/>
    </xf>
    <xf numFmtId="0" fontId="24" fillId="0" borderId="14" xfId="8" applyFont="1" applyBorder="1" applyAlignment="1">
      <alignment horizontal="center" vertical="center"/>
    </xf>
    <xf numFmtId="0" fontId="24" fillId="0" borderId="26" xfId="8" applyFont="1" applyBorder="1" applyAlignment="1">
      <alignment horizontal="center" vertical="center"/>
    </xf>
    <xf numFmtId="0" fontId="24" fillId="6" borderId="66" xfId="8" applyFont="1" applyFill="1" applyBorder="1" applyAlignment="1">
      <alignment horizontal="left" vertical="center" shrinkToFit="1"/>
    </xf>
    <xf numFmtId="0" fontId="24" fillId="6" borderId="26" xfId="8" applyFont="1" applyFill="1" applyBorder="1" applyAlignment="1">
      <alignment horizontal="left" vertical="center" shrinkToFit="1"/>
    </xf>
    <xf numFmtId="0" fontId="24" fillId="6" borderId="42" xfId="8" applyFont="1" applyFill="1" applyBorder="1" applyAlignment="1">
      <alignment horizontal="left" vertical="center" shrinkToFit="1"/>
    </xf>
    <xf numFmtId="0" fontId="24" fillId="2" borderId="21" xfId="8" applyFont="1" applyFill="1" applyBorder="1" applyAlignment="1">
      <alignment horizontal="center" vertical="center"/>
    </xf>
    <xf numFmtId="0" fontId="24" fillId="2" borderId="21" xfId="8" applyFont="1" applyFill="1" applyBorder="1" applyAlignment="1">
      <alignment horizontal="left" vertical="center" shrinkToFit="1"/>
    </xf>
    <xf numFmtId="0" fontId="24" fillId="2" borderId="0" xfId="9" applyFont="1" applyFill="1" applyAlignment="1">
      <alignment horizontal="left" vertical="top" wrapText="1"/>
    </xf>
    <xf numFmtId="49" fontId="18" fillId="0" borderId="15" xfId="9" applyNumberFormat="1" applyFont="1" applyBorder="1" applyAlignment="1">
      <alignment horizontal="center" vertical="top" wrapText="1"/>
    </xf>
    <xf numFmtId="49" fontId="18" fillId="0" borderId="57" xfId="9" applyNumberFormat="1" applyFont="1" applyBorder="1" applyAlignment="1">
      <alignment horizontal="center" vertical="top" wrapText="1"/>
    </xf>
    <xf numFmtId="0" fontId="15" fillId="0" borderId="16" xfId="9" applyFont="1" applyBorder="1" applyAlignment="1">
      <alignment horizontal="center" vertical="center"/>
    </xf>
    <xf numFmtId="0" fontId="15" fillId="0" borderId="55" xfId="9" applyFont="1" applyBorder="1" applyAlignment="1">
      <alignment horizontal="center" vertical="center"/>
    </xf>
    <xf numFmtId="0" fontId="50" fillId="0" borderId="18" xfId="9" applyFont="1" applyBorder="1" applyAlignment="1">
      <alignment horizontal="center" vertical="center"/>
    </xf>
    <xf numFmtId="0" fontId="27" fillId="0" borderId="2" xfId="9" applyFont="1" applyBorder="1" applyAlignment="1">
      <alignment horizontal="center" vertical="center"/>
    </xf>
    <xf numFmtId="49" fontId="18" fillId="0" borderId="18" xfId="9" applyNumberFormat="1" applyFont="1" applyBorder="1" applyAlignment="1">
      <alignment horizontal="center" vertical="top" wrapText="1"/>
    </xf>
    <xf numFmtId="49" fontId="18" fillId="0" borderId="2" xfId="9" applyNumberFormat="1" applyFont="1" applyBorder="1" applyAlignment="1">
      <alignment horizontal="center" vertical="top" wrapText="1"/>
    </xf>
    <xf numFmtId="49" fontId="66" fillId="4" borderId="4" xfId="9" applyNumberFormat="1" applyFont="1" applyFill="1" applyBorder="1" applyAlignment="1">
      <alignment horizontal="left" vertical="top"/>
    </xf>
    <xf numFmtId="49" fontId="66" fillId="4" borderId="41" xfId="9" applyNumberFormat="1" applyFont="1" applyFill="1" applyBorder="1" applyAlignment="1">
      <alignment horizontal="left" vertical="top"/>
    </xf>
    <xf numFmtId="49" fontId="66" fillId="4" borderId="124" xfId="9" applyNumberFormat="1" applyFont="1" applyFill="1" applyBorder="1" applyAlignment="1">
      <alignment horizontal="left" vertical="top"/>
    </xf>
    <xf numFmtId="49" fontId="66" fillId="4" borderId="19" xfId="9" applyNumberFormat="1" applyFont="1" applyFill="1" applyBorder="1" applyAlignment="1">
      <alignment horizontal="left" vertical="top"/>
    </xf>
    <xf numFmtId="49" fontId="66" fillId="4" borderId="48" xfId="9" applyNumberFormat="1" applyFont="1" applyFill="1" applyBorder="1" applyAlignment="1">
      <alignment horizontal="left" vertical="top"/>
    </xf>
    <xf numFmtId="49" fontId="66" fillId="4" borderId="56" xfId="9" applyNumberFormat="1" applyFont="1" applyFill="1" applyBorder="1" applyAlignment="1">
      <alignment horizontal="left" vertical="top"/>
    </xf>
    <xf numFmtId="0" fontId="24" fillId="4" borderId="4" xfId="0" applyFont="1" applyFill="1" applyBorder="1" applyAlignment="1">
      <alignment horizontal="left" vertical="center" wrapText="1"/>
    </xf>
    <xf numFmtId="0" fontId="24" fillId="4" borderId="41"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124" xfId="0" applyFont="1" applyFill="1" applyBorder="1" applyAlignment="1">
      <alignment horizontal="left" vertical="center" wrapText="1"/>
    </xf>
    <xf numFmtId="0" fontId="24" fillId="4" borderId="19"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57" xfId="0" applyFont="1" applyFill="1" applyBorder="1" applyAlignment="1">
      <alignment horizontal="left" vertical="center" wrapText="1"/>
    </xf>
    <xf numFmtId="0" fontId="24" fillId="4" borderId="56" xfId="0" applyFont="1" applyFill="1" applyBorder="1" applyAlignment="1">
      <alignment horizontal="left" vertical="center" wrapText="1"/>
    </xf>
    <xf numFmtId="0" fontId="24" fillId="2" borderId="11" xfId="0" applyFont="1" applyFill="1" applyBorder="1" applyAlignment="1">
      <alignment horizontal="left" vertical="top" wrapText="1"/>
    </xf>
    <xf numFmtId="0" fontId="24"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 xfId="0" applyFont="1" applyBorder="1" applyAlignment="1">
      <alignment horizontal="left" vertical="center" wrapText="1"/>
    </xf>
    <xf numFmtId="0" fontId="24" fillId="0" borderId="41" xfId="0" applyFont="1" applyBorder="1" applyAlignment="1">
      <alignment horizontal="left" vertical="center" wrapText="1"/>
    </xf>
    <xf numFmtId="0" fontId="24" fillId="0" borderId="2" xfId="0" applyFont="1" applyBorder="1" applyAlignment="1">
      <alignment horizontal="left" vertical="center" wrapText="1"/>
    </xf>
    <xf numFmtId="0" fontId="24" fillId="0" borderId="124" xfId="0" applyFont="1" applyBorder="1" applyAlignment="1">
      <alignment horizontal="left" vertical="center" wrapText="1"/>
    </xf>
    <xf numFmtId="0" fontId="24" fillId="2" borderId="0" xfId="0" applyFont="1" applyFill="1" applyAlignment="1">
      <alignment horizontal="left" vertical="top" wrapText="1"/>
    </xf>
    <xf numFmtId="0" fontId="0" fillId="0" borderId="0" xfId="0" applyFont="1" applyFill="1" applyAlignment="1">
      <alignment horizontal="left" vertical="top" wrapText="1"/>
    </xf>
    <xf numFmtId="49" fontId="24" fillId="4" borderId="18" xfId="0" applyNumberFormat="1" applyFont="1" applyFill="1" applyBorder="1" applyAlignment="1" applyProtection="1">
      <alignment horizontal="left" vertical="top" wrapText="1"/>
      <protection locked="0"/>
    </xf>
    <xf numFmtId="49" fontId="24" fillId="4" borderId="2" xfId="0" applyNumberFormat="1" applyFont="1" applyFill="1" applyBorder="1" applyAlignment="1" applyProtection="1">
      <alignment horizontal="left" vertical="top" wrapText="1"/>
      <protection locked="0"/>
    </xf>
    <xf numFmtId="49" fontId="24" fillId="4" borderId="15" xfId="0" applyNumberFormat="1" applyFont="1" applyFill="1" applyBorder="1" applyAlignment="1" applyProtection="1">
      <alignment horizontal="left" vertical="top" wrapText="1"/>
      <protection locked="0"/>
    </xf>
    <xf numFmtId="49" fontId="24" fillId="4" borderId="57" xfId="0" applyNumberFormat="1" applyFont="1" applyFill="1" applyBorder="1" applyAlignment="1" applyProtection="1">
      <alignment horizontal="left" vertical="top" wrapText="1"/>
      <protection locked="0"/>
    </xf>
    <xf numFmtId="49" fontId="24" fillId="4" borderId="18" xfId="0" applyNumberFormat="1" applyFont="1" applyFill="1" applyBorder="1" applyAlignment="1" applyProtection="1">
      <alignment horizontal="center" vertical="top" wrapText="1"/>
      <protection locked="0"/>
    </xf>
    <xf numFmtId="49" fontId="24" fillId="4" borderId="2" xfId="0" applyNumberFormat="1" applyFont="1" applyFill="1" applyBorder="1" applyAlignment="1" applyProtection="1">
      <alignment horizontal="center" vertical="top" wrapText="1"/>
      <protection locked="0"/>
    </xf>
    <xf numFmtId="0" fontId="24" fillId="2" borderId="16"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4" fillId="2" borderId="120"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3" borderId="126" xfId="8" applyFont="1" applyFill="1" applyBorder="1" applyAlignment="1">
      <alignment horizontal="center" vertical="center" shrinkToFit="1"/>
    </xf>
    <xf numFmtId="0" fontId="24" fillId="3" borderId="2" xfId="8" applyFont="1" applyFill="1" applyBorder="1" applyAlignment="1">
      <alignment horizontal="center" vertical="center" shrinkToFit="1"/>
    </xf>
    <xf numFmtId="0" fontId="24" fillId="0" borderId="17" xfId="8" applyFont="1" applyBorder="1" applyAlignment="1">
      <alignment horizontal="center" vertical="center"/>
    </xf>
    <xf numFmtId="0" fontId="24" fillId="0" borderId="38" xfId="8" applyFont="1" applyBorder="1" applyAlignment="1">
      <alignment horizontal="center" vertical="center"/>
    </xf>
    <xf numFmtId="0" fontId="24" fillId="0" borderId="39" xfId="8" applyFont="1" applyBorder="1" applyAlignment="1">
      <alignment horizontal="center" vertical="center"/>
    </xf>
    <xf numFmtId="0" fontId="24" fillId="0" borderId="4" xfId="8" applyFont="1" applyBorder="1" applyAlignment="1">
      <alignment horizontal="center" vertical="center"/>
    </xf>
    <xf numFmtId="0" fontId="24" fillId="0" borderId="61" xfId="8" applyFont="1" applyBorder="1" applyAlignment="1">
      <alignment horizontal="center" vertical="center"/>
    </xf>
    <xf numFmtId="0" fontId="24" fillId="0" borderId="62" xfId="8" applyFont="1" applyFill="1" applyBorder="1" applyAlignment="1">
      <alignment horizontal="center" vertical="center"/>
    </xf>
    <xf numFmtId="0" fontId="24" fillId="0" borderId="126" xfId="8" applyFont="1" applyFill="1" applyBorder="1" applyAlignment="1">
      <alignment horizontal="center" vertical="center"/>
    </xf>
    <xf numFmtId="0" fontId="24" fillId="2" borderId="126" xfId="8" applyFont="1" applyFill="1" applyBorder="1" applyAlignment="1">
      <alignment horizontal="center" vertical="center" shrinkToFit="1"/>
    </xf>
    <xf numFmtId="0" fontId="24" fillId="2" borderId="2" xfId="8" applyFont="1" applyFill="1" applyBorder="1" applyAlignment="1">
      <alignment horizontal="center" vertical="center" shrinkToFit="1"/>
    </xf>
    <xf numFmtId="0" fontId="24" fillId="2" borderId="17" xfId="8" applyFont="1" applyFill="1" applyBorder="1" applyAlignment="1">
      <alignment horizontal="center" vertical="center"/>
    </xf>
    <xf numFmtId="0" fontId="24" fillId="2" borderId="38" xfId="8" applyFont="1" applyFill="1" applyBorder="1" applyAlignment="1">
      <alignment horizontal="center" vertical="center"/>
    </xf>
    <xf numFmtId="0" fontId="24" fillId="2" borderId="39" xfId="8" applyFont="1" applyFill="1" applyBorder="1" applyAlignment="1">
      <alignment horizontal="center" vertical="center"/>
    </xf>
    <xf numFmtId="0" fontId="24" fillId="2" borderId="4" xfId="8" applyFont="1" applyFill="1" applyBorder="1" applyAlignment="1">
      <alignment horizontal="center" vertical="center"/>
    </xf>
    <xf numFmtId="0" fontId="24" fillId="2" borderId="61" xfId="8" applyFont="1" applyFill="1" applyBorder="1" applyAlignment="1">
      <alignment horizontal="center" vertical="center"/>
    </xf>
    <xf numFmtId="0" fontId="24" fillId="2" borderId="62" xfId="8" applyFont="1" applyFill="1" applyBorder="1" applyAlignment="1">
      <alignment horizontal="center" vertical="center"/>
    </xf>
    <xf numFmtId="0" fontId="24" fillId="2" borderId="78" xfId="8" applyFont="1" applyFill="1" applyBorder="1" applyAlignment="1">
      <alignment horizontal="center" vertical="center"/>
    </xf>
    <xf numFmtId="0" fontId="24" fillId="2" borderId="0" xfId="8" applyFont="1" applyFill="1" applyAlignment="1">
      <alignment horizontal="left" vertical="top" wrapText="1"/>
    </xf>
    <xf numFmtId="0" fontId="24" fillId="0" borderId="65" xfId="8" applyFont="1" applyBorder="1" applyAlignment="1">
      <alignment horizontal="center" vertical="center"/>
    </xf>
    <xf numFmtId="49" fontId="27" fillId="0" borderId="58" xfId="9" applyNumberFormat="1" applyFont="1" applyBorder="1" applyAlignment="1">
      <alignment horizontal="center" vertical="center"/>
    </xf>
    <xf numFmtId="49" fontId="27" fillId="0" borderId="50" xfId="9" applyNumberFormat="1" applyFont="1" applyBorder="1" applyAlignment="1">
      <alignment horizontal="center" vertical="center"/>
    </xf>
    <xf numFmtId="49" fontId="27" fillId="0" borderId="51" xfId="9" applyNumberFormat="1" applyFont="1" applyBorder="1" applyAlignment="1">
      <alignment horizontal="center" vertical="center"/>
    </xf>
    <xf numFmtId="49" fontId="27" fillId="0" borderId="13" xfId="9" applyNumberFormat="1" applyFont="1" applyBorder="1" applyAlignment="1">
      <alignment horizontal="center" vertical="center"/>
    </xf>
    <xf numFmtId="49" fontId="27" fillId="0" borderId="0" xfId="9" applyNumberFormat="1" applyFont="1" applyAlignment="1">
      <alignment horizontal="center" vertical="center"/>
    </xf>
    <xf numFmtId="49" fontId="27" fillId="0" borderId="54" xfId="9" applyNumberFormat="1" applyFont="1" applyBorder="1" applyAlignment="1">
      <alignment horizontal="center" vertical="center"/>
    </xf>
    <xf numFmtId="49" fontId="27" fillId="0" borderId="121" xfId="9" applyNumberFormat="1" applyFont="1" applyBorder="1" applyAlignment="1">
      <alignment horizontal="center" vertical="center"/>
    </xf>
    <xf numFmtId="49" fontId="27" fillId="0" borderId="38" xfId="9" applyNumberFormat="1" applyFont="1" applyBorder="1" applyAlignment="1">
      <alignment horizontal="center" vertical="center"/>
    </xf>
    <xf numFmtId="49" fontId="27" fillId="0" borderId="39" xfId="9" applyNumberFormat="1" applyFont="1" applyBorder="1" applyAlignment="1">
      <alignment horizontal="center" vertical="center"/>
    </xf>
    <xf numFmtId="49" fontId="27" fillId="4" borderId="20" xfId="9" applyNumberFormat="1" applyFont="1" applyFill="1" applyBorder="1" applyAlignment="1" applyProtection="1">
      <alignment horizontal="left" vertical="top" wrapText="1"/>
      <protection locked="0"/>
    </xf>
    <xf numFmtId="49" fontId="27" fillId="4" borderId="21" xfId="9" applyNumberFormat="1" applyFont="1" applyFill="1" applyBorder="1" applyAlignment="1" applyProtection="1">
      <alignment horizontal="left" vertical="top" wrapText="1"/>
      <protection locked="0"/>
    </xf>
    <xf numFmtId="49" fontId="27" fillId="4" borderId="22" xfId="9" applyNumberFormat="1" applyFont="1" applyFill="1" applyBorder="1" applyAlignment="1" applyProtection="1">
      <alignment horizontal="left" vertical="top" wrapText="1"/>
      <protection locked="0"/>
    </xf>
    <xf numFmtId="49" fontId="27" fillId="4" borderId="24" xfId="9" applyNumberFormat="1" applyFont="1" applyFill="1" applyBorder="1" applyAlignment="1" applyProtection="1">
      <alignment horizontal="left" vertical="top" wrapText="1"/>
      <protection locked="0"/>
    </xf>
    <xf numFmtId="49" fontId="27" fillId="4" borderId="11" xfId="9" applyNumberFormat="1" applyFont="1" applyFill="1" applyBorder="1" applyAlignment="1" applyProtection="1">
      <alignment horizontal="left" vertical="top" wrapText="1"/>
      <protection locked="0"/>
    </xf>
    <xf numFmtId="49" fontId="27" fillId="4" borderId="25" xfId="9" applyNumberFormat="1" applyFont="1" applyFill="1" applyBorder="1" applyAlignment="1" applyProtection="1">
      <alignment horizontal="left" vertical="top" wrapText="1"/>
      <protection locked="0"/>
    </xf>
    <xf numFmtId="49" fontId="21" fillId="0" borderId="45" xfId="9" applyNumberFormat="1" applyFont="1" applyBorder="1" applyAlignment="1">
      <alignment horizontal="left" vertical="center" wrapText="1" shrinkToFit="1"/>
    </xf>
    <xf numFmtId="49" fontId="21" fillId="0" borderId="59" xfId="9" applyNumberFormat="1" applyFont="1" applyBorder="1" applyAlignment="1">
      <alignment horizontal="left" vertical="center" wrapText="1" shrinkToFit="1"/>
    </xf>
    <xf numFmtId="49" fontId="15" fillId="3" borderId="103" xfId="9" applyNumberFormat="1" applyFont="1" applyFill="1" applyBorder="1" applyAlignment="1">
      <alignment horizontal="center" vertical="center" wrapText="1"/>
    </xf>
    <xf numFmtId="49" fontId="15" fillId="3" borderId="127" xfId="9" applyNumberFormat="1" applyFont="1" applyFill="1" applyBorder="1" applyAlignment="1">
      <alignment horizontal="center" vertical="center" wrapText="1"/>
    </xf>
    <xf numFmtId="49" fontId="15" fillId="0" borderId="123" xfId="9" applyNumberFormat="1" applyFont="1" applyBorder="1" applyAlignment="1">
      <alignment horizontal="left" vertical="center" shrinkToFit="1"/>
    </xf>
    <xf numFmtId="49" fontId="15" fillId="0" borderId="30" xfId="9" applyNumberFormat="1" applyFont="1" applyBorder="1" applyAlignment="1">
      <alignment horizontal="left" vertical="center" shrinkToFit="1"/>
    </xf>
    <xf numFmtId="49" fontId="21" fillId="3" borderId="128" xfId="9" applyNumberFormat="1" applyFont="1" applyFill="1" applyBorder="1" applyAlignment="1">
      <alignment horizontal="center" vertical="center" wrapText="1"/>
    </xf>
    <xf numFmtId="49" fontId="21" fillId="3" borderId="31" xfId="9" applyNumberFormat="1" applyFont="1" applyFill="1" applyBorder="1" applyAlignment="1">
      <alignment horizontal="center" vertical="center" wrapText="1"/>
    </xf>
    <xf numFmtId="49" fontId="27" fillId="0" borderId="58" xfId="9" applyNumberFormat="1" applyFont="1" applyFill="1" applyBorder="1" applyAlignment="1">
      <alignment horizontal="center" vertical="center"/>
    </xf>
    <xf numFmtId="49" fontId="27" fillId="0" borderId="50" xfId="9" applyNumberFormat="1" applyFont="1" applyFill="1" applyBorder="1" applyAlignment="1">
      <alignment horizontal="center" vertical="center"/>
    </xf>
    <xf numFmtId="49" fontId="27" fillId="0" borderId="51" xfId="9" applyNumberFormat="1" applyFont="1" applyFill="1" applyBorder="1" applyAlignment="1">
      <alignment horizontal="center" vertical="center"/>
    </xf>
    <xf numFmtId="49" fontId="27" fillId="0" borderId="13" xfId="9" applyNumberFormat="1" applyFont="1" applyFill="1" applyBorder="1" applyAlignment="1">
      <alignment horizontal="center" vertical="center"/>
    </xf>
    <xf numFmtId="49" fontId="27" fillId="0" borderId="0" xfId="9" applyNumberFormat="1" applyFont="1" applyFill="1" applyBorder="1" applyAlignment="1">
      <alignment horizontal="center" vertical="center"/>
    </xf>
    <xf numFmtId="49" fontId="27" fillId="0" borderId="54" xfId="9" applyNumberFormat="1" applyFont="1" applyFill="1" applyBorder="1" applyAlignment="1">
      <alignment horizontal="center" vertical="center"/>
    </xf>
    <xf numFmtId="49" fontId="27" fillId="0" borderId="24" xfId="9" applyNumberFormat="1" applyFont="1" applyFill="1" applyBorder="1" applyAlignment="1">
      <alignment horizontal="center" vertical="center"/>
    </xf>
    <xf numFmtId="49" fontId="27" fillId="0" borderId="11" xfId="9" applyNumberFormat="1" applyFont="1" applyFill="1" applyBorder="1" applyAlignment="1">
      <alignment horizontal="center" vertical="center"/>
    </xf>
    <xf numFmtId="49" fontId="27" fillId="0" borderId="112" xfId="9" applyNumberFormat="1" applyFont="1" applyFill="1" applyBorder="1" applyAlignment="1">
      <alignment horizontal="center" vertical="center"/>
    </xf>
    <xf numFmtId="49" fontId="27" fillId="0" borderId="0" xfId="9" applyNumberFormat="1" applyFont="1" applyFill="1" applyAlignment="1">
      <alignment horizontal="center" vertical="center"/>
    </xf>
    <xf numFmtId="49" fontId="27" fillId="0" borderId="121" xfId="9" applyNumberFormat="1" applyFont="1" applyFill="1" applyBorder="1" applyAlignment="1">
      <alignment horizontal="center" vertical="center"/>
    </xf>
    <xf numFmtId="49" fontId="27" fillId="0" borderId="38" xfId="9" applyNumberFormat="1" applyFont="1" applyFill="1" applyBorder="1" applyAlignment="1">
      <alignment horizontal="center" vertical="center"/>
    </xf>
    <xf numFmtId="49" fontId="27" fillId="0" borderId="39" xfId="9" applyNumberFormat="1" applyFont="1" applyFill="1" applyBorder="1" applyAlignment="1">
      <alignment horizontal="center" vertical="center"/>
    </xf>
    <xf numFmtId="49" fontId="21" fillId="0" borderId="35" xfId="9" applyNumberFormat="1" applyFont="1" applyBorder="1" applyAlignment="1">
      <alignment horizontal="left" vertical="center" wrapText="1" shrinkToFit="1"/>
    </xf>
    <xf numFmtId="49" fontId="15" fillId="3" borderId="45" xfId="9" applyNumberFormat="1" applyFont="1" applyFill="1" applyBorder="1" applyAlignment="1">
      <alignment horizontal="center" vertical="center" wrapText="1"/>
    </xf>
    <xf numFmtId="49" fontId="15" fillId="3" borderId="59" xfId="9" applyNumberFormat="1" applyFont="1" applyFill="1" applyBorder="1" applyAlignment="1">
      <alignment horizontal="center" vertical="center" wrapText="1"/>
    </xf>
    <xf numFmtId="49" fontId="15" fillId="0" borderId="32" xfId="9" applyNumberFormat="1" applyFont="1" applyBorder="1" applyAlignment="1">
      <alignment horizontal="left" vertical="center" shrinkToFit="1"/>
    </xf>
    <xf numFmtId="49" fontId="21" fillId="3" borderId="123" xfId="9" applyNumberFormat="1" applyFont="1" applyFill="1" applyBorder="1" applyAlignment="1">
      <alignment horizontal="center" vertical="center" wrapText="1"/>
    </xf>
    <xf numFmtId="49" fontId="21" fillId="3" borderId="32" xfId="9" applyNumberFormat="1" applyFont="1" applyFill="1" applyBorder="1" applyAlignment="1">
      <alignment horizontal="center" vertical="center" wrapText="1"/>
    </xf>
    <xf numFmtId="49" fontId="21" fillId="3" borderId="44" xfId="9" applyNumberFormat="1" applyFont="1" applyFill="1" applyBorder="1" applyAlignment="1">
      <alignment horizontal="center" vertical="center" wrapText="1"/>
    </xf>
    <xf numFmtId="49" fontId="15" fillId="3" borderId="46" xfId="9" applyNumberFormat="1" applyFont="1" applyFill="1" applyBorder="1" applyAlignment="1">
      <alignment horizontal="center" vertical="center" wrapText="1"/>
    </xf>
    <xf numFmtId="49" fontId="15" fillId="3" borderId="122" xfId="9" applyNumberFormat="1" applyFont="1" applyFill="1" applyBorder="1" applyAlignment="1">
      <alignment horizontal="center" vertical="center" wrapText="1"/>
    </xf>
    <xf numFmtId="49" fontId="27" fillId="0" borderId="20" xfId="9" applyNumberFormat="1" applyFont="1" applyBorder="1" applyAlignment="1">
      <alignment horizontal="center" vertical="center"/>
    </xf>
    <xf numFmtId="49" fontId="27" fillId="0" borderId="21" xfId="9" applyNumberFormat="1" applyFont="1" applyBorder="1" applyAlignment="1">
      <alignment horizontal="center" vertical="center"/>
    </xf>
    <xf numFmtId="49" fontId="27" fillId="0" borderId="53" xfId="9" applyNumberFormat="1" applyFont="1" applyBorder="1" applyAlignment="1">
      <alignment horizontal="center" vertical="center"/>
    </xf>
    <xf numFmtId="0" fontId="15" fillId="0" borderId="28" xfId="9" applyFont="1" applyBorder="1" applyAlignment="1">
      <alignment horizontal="center" vertical="center"/>
    </xf>
    <xf numFmtId="0" fontId="15" fillId="0" borderId="17" xfId="9" applyFont="1" applyBorder="1" applyAlignment="1">
      <alignment horizontal="center" vertical="center"/>
    </xf>
    <xf numFmtId="0" fontId="27" fillId="0" borderId="28" xfId="9" applyFont="1" applyFill="1" applyBorder="1" applyAlignment="1">
      <alignment horizontal="center" vertical="center"/>
    </xf>
    <xf numFmtId="0" fontId="15" fillId="0" borderId="17" xfId="9" applyFont="1" applyFill="1" applyBorder="1" applyAlignment="1">
      <alignment horizontal="center" vertical="center"/>
    </xf>
    <xf numFmtId="0" fontId="15" fillId="0" borderId="26" xfId="8" applyBorder="1" applyAlignment="1">
      <alignment horizontal="center" vertical="center"/>
    </xf>
    <xf numFmtId="0" fontId="15" fillId="0" borderId="65" xfId="8" applyBorder="1" applyAlignment="1">
      <alignment horizontal="center" vertical="center"/>
    </xf>
    <xf numFmtId="0" fontId="15" fillId="6" borderId="66" xfId="8" applyFill="1" applyBorder="1" applyAlignment="1">
      <alignment horizontal="left" vertical="center" shrinkToFit="1"/>
    </xf>
    <xf numFmtId="0" fontId="15" fillId="6" borderId="26" xfId="8" applyFill="1" applyBorder="1" applyAlignment="1">
      <alignment horizontal="left" vertical="center" shrinkToFit="1"/>
    </xf>
    <xf numFmtId="0" fontId="15" fillId="6" borderId="42" xfId="8" applyFill="1" applyBorder="1" applyAlignment="1">
      <alignment horizontal="left" vertical="center" shrinkToFit="1"/>
    </xf>
    <xf numFmtId="0" fontId="15" fillId="0" borderId="21" xfId="8" applyBorder="1" applyAlignment="1">
      <alignment horizontal="left" vertical="center" shrinkToFit="1"/>
    </xf>
    <xf numFmtId="0" fontId="0" fillId="0" borderId="0" xfId="9" applyFont="1" applyAlignment="1">
      <alignment horizontal="left" vertical="top" wrapText="1"/>
    </xf>
    <xf numFmtId="0" fontId="15" fillId="0" borderId="0" xfId="9" applyFont="1" applyAlignment="1">
      <alignment horizontal="left" vertical="top" wrapText="1"/>
    </xf>
    <xf numFmtId="0" fontId="15" fillId="0" borderId="11" xfId="9" applyFont="1" applyBorder="1" applyAlignment="1">
      <alignment horizontal="left" vertical="top" wrapText="1"/>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15" fillId="6" borderId="45" xfId="21" applyNumberFormat="1" applyFont="1" applyFill="1" applyBorder="1" applyAlignment="1">
      <alignment horizontal="center" vertical="center"/>
    </xf>
    <xf numFmtId="182" fontId="15" fillId="6" borderId="35" xfId="21" applyNumberFormat="1" applyFont="1" applyFill="1" applyBorder="1" applyAlignment="1">
      <alignment horizontal="center" vertical="center"/>
    </xf>
    <xf numFmtId="182" fontId="15" fillId="6" borderId="32" xfId="21" applyNumberFormat="1" applyFont="1" applyFill="1" applyBorder="1" applyAlignment="1">
      <alignment horizontal="center" vertical="center"/>
    </xf>
    <xf numFmtId="182" fontId="0" fillId="4" borderId="45"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8" fillId="0" borderId="51" xfId="21" applyNumberFormat="1" applyFont="1" applyBorder="1" applyAlignment="1">
      <alignment horizontal="center" vertical="center" wrapText="1"/>
    </xf>
    <xf numFmtId="182" fontId="18" fillId="0" borderId="54" xfId="21" applyNumberFormat="1" applyFont="1" applyBorder="1" applyAlignment="1">
      <alignment horizontal="center" vertical="center" wrapText="1"/>
    </xf>
    <xf numFmtId="182" fontId="18" fillId="0" borderId="39" xfId="21" applyNumberFormat="1" applyFont="1" applyBorder="1" applyAlignment="1">
      <alignment horizontal="center" vertical="center" wrapText="1"/>
    </xf>
    <xf numFmtId="182" fontId="18" fillId="0" borderId="45" xfId="21" applyNumberFormat="1" applyFont="1" applyBorder="1" applyAlignment="1">
      <alignment horizontal="center" vertical="center"/>
    </xf>
    <xf numFmtId="182" fontId="18" fillId="0" borderId="35" xfId="21" applyNumberFormat="1" applyFont="1" applyBorder="1" applyAlignment="1">
      <alignment horizontal="center" vertical="center"/>
    </xf>
    <xf numFmtId="182" fontId="18" fillId="0" borderId="32" xfId="21" applyNumberFormat="1" applyFont="1" applyBorder="1" applyAlignment="1">
      <alignment horizontal="center" vertical="center"/>
    </xf>
    <xf numFmtId="182" fontId="18" fillId="0" borderId="45" xfId="21" applyNumberFormat="1" applyFont="1" applyBorder="1" applyAlignment="1">
      <alignment horizontal="center" vertical="center" wrapText="1"/>
    </xf>
    <xf numFmtId="182" fontId="18" fillId="0" borderId="4" xfId="21" applyNumberFormat="1" applyFont="1" applyBorder="1" applyAlignment="1">
      <alignment horizontal="center" vertical="center"/>
    </xf>
    <xf numFmtId="182" fontId="18" fillId="0" borderId="41" xfId="21" applyNumberFormat="1" applyFont="1" applyBorder="1" applyAlignment="1">
      <alignment horizontal="center" vertical="center"/>
    </xf>
    <xf numFmtId="182" fontId="18" fillId="0" borderId="2" xfId="21" applyNumberFormat="1" applyFont="1" applyBorder="1" applyAlignment="1">
      <alignment horizontal="center" vertical="center"/>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0" fillId="4" borderId="45" xfId="21" quotePrefix="1" applyNumberFormat="1" applyFont="1" applyFill="1" applyBorder="1" applyAlignment="1">
      <alignment horizontal="left" vertical="top"/>
    </xf>
    <xf numFmtId="182" fontId="15" fillId="4" borderId="35" xfId="21" applyNumberFormat="1" applyFont="1" applyFill="1" applyBorder="1" applyAlignment="1">
      <alignment horizontal="left" vertical="top"/>
    </xf>
    <xf numFmtId="182" fontId="15" fillId="4" borderId="32" xfId="21" applyNumberFormat="1" applyFont="1" applyFill="1" applyBorder="1" applyAlignment="1">
      <alignment horizontal="left" vertical="top"/>
    </xf>
    <xf numFmtId="0" fontId="0" fillId="0" borderId="0" xfId="0" applyAlignment="1">
      <alignment horizontal="center" vertical="center" wrapText="1"/>
    </xf>
  </cellXfs>
  <cellStyles count="59">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5" xfId="55" xr:uid="{9F99AE93-FD2A-4FEF-AA0F-9B88BC06FF0E}"/>
    <cellStyle name="標準 10 2 2 3" xfId="52" xr:uid="{00000000-0005-0000-0000-000013000000}"/>
    <cellStyle name="標準 10 2 2 4" xfId="57" xr:uid="{4B9C8919-DEB2-47CF-BEC1-860E2FB794F8}"/>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ECFF"/>
      <color rgb="FFFFCCFF"/>
      <color rgb="FFFFFF00"/>
      <color rgb="FFDCE6F1"/>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0</xdr:colOff>
      <xdr:row>2</xdr:row>
      <xdr:rowOff>0</xdr:rowOff>
    </xdr:from>
    <xdr:to>
      <xdr:col>50</xdr:col>
      <xdr:colOff>44450</xdr:colOff>
      <xdr:row>8</xdr:row>
      <xdr:rowOff>6350</xdr:rowOff>
    </xdr:to>
    <xdr:sp macro="" textlink="">
      <xdr:nvSpPr>
        <xdr:cNvPr id="9" name="四角形: 対角を丸める 8">
          <a:hlinkClick xmlns:r="http://schemas.openxmlformats.org/officeDocument/2006/relationships" r:id="rId1"/>
          <a:extLst>
            <a:ext uri="{FF2B5EF4-FFF2-40B4-BE49-F238E27FC236}">
              <a16:creationId xmlns:a16="http://schemas.microsoft.com/office/drawing/2014/main" id="{E355FCFE-0E34-4562-9380-0B2DA6626D7D}"/>
            </a:ext>
          </a:extLst>
        </xdr:cNvPr>
        <xdr:cNvSpPr/>
      </xdr:nvSpPr>
      <xdr:spPr>
        <a:xfrm>
          <a:off x="8299450" y="53975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5</xdr:row>
      <xdr:rowOff>0</xdr:rowOff>
    </xdr:from>
    <xdr:to>
      <xdr:col>16</xdr:col>
      <xdr:colOff>533400</xdr:colOff>
      <xdr:row>9</xdr:row>
      <xdr:rowOff>203200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30DD2BF6-8C27-470A-84D2-5B657461B33F}"/>
            </a:ext>
          </a:extLst>
        </xdr:cNvPr>
        <xdr:cNvSpPr/>
      </xdr:nvSpPr>
      <xdr:spPr>
        <a:xfrm>
          <a:off x="15341600" y="1041400"/>
          <a:ext cx="2438400" cy="16002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52</xdr:col>
      <xdr:colOff>273845</xdr:colOff>
      <xdr:row>3</xdr:row>
      <xdr:rowOff>142875</xdr:rowOff>
    </xdr:from>
    <xdr:to>
      <xdr:col>56</xdr:col>
      <xdr:colOff>495936</xdr:colOff>
      <xdr:row>6</xdr:row>
      <xdr:rowOff>385869</xdr:rowOff>
    </xdr:to>
    <xdr:sp macro="" textlink="">
      <xdr:nvSpPr>
        <xdr:cNvPr id="2" name="正方形/長方形 1">
          <a:extLst>
            <a:ext uri="{FF2B5EF4-FFF2-40B4-BE49-F238E27FC236}">
              <a16:creationId xmlns:a16="http://schemas.microsoft.com/office/drawing/2014/main" id="{2379D2EF-7ACF-4CEB-9D13-98D87BCB3D70}"/>
            </a:ext>
          </a:extLst>
        </xdr:cNvPr>
        <xdr:cNvSpPr/>
      </xdr:nvSpPr>
      <xdr:spPr>
        <a:xfrm>
          <a:off x="46624876" y="881063"/>
          <a:ext cx="3984466" cy="838306"/>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52</xdr:col>
      <xdr:colOff>721521</xdr:colOff>
      <xdr:row>6</xdr:row>
      <xdr:rowOff>442405</xdr:rowOff>
    </xdr:from>
    <xdr:to>
      <xdr:col>53</xdr:col>
      <xdr:colOff>7713</xdr:colOff>
      <xdr:row>11</xdr:row>
      <xdr:rowOff>138733</xdr:rowOff>
    </xdr:to>
    <xdr:cxnSp macro="">
      <xdr:nvCxnSpPr>
        <xdr:cNvPr id="3" name="直線矢印コネクタ 2">
          <a:extLst>
            <a:ext uri="{FF2B5EF4-FFF2-40B4-BE49-F238E27FC236}">
              <a16:creationId xmlns:a16="http://schemas.microsoft.com/office/drawing/2014/main" id="{4F40F939-5790-4292-9C10-42D8FE6CA4F9}"/>
            </a:ext>
          </a:extLst>
        </xdr:cNvPr>
        <xdr:cNvCxnSpPr/>
      </xdr:nvCxnSpPr>
      <xdr:spPr>
        <a:xfrm flipH="1">
          <a:off x="47072552" y="1775905"/>
          <a:ext cx="226786" cy="1303672"/>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81</xdr:col>
      <xdr:colOff>117928</xdr:colOff>
      <xdr:row>13</xdr:row>
      <xdr:rowOff>54428</xdr:rowOff>
    </xdr:from>
    <xdr:to>
      <xdr:col>85</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81</xdr:col>
      <xdr:colOff>-1</xdr:colOff>
      <xdr:row>2</xdr:row>
      <xdr:rowOff>1</xdr:rowOff>
    </xdr:from>
    <xdr:to>
      <xdr:col>83</xdr:col>
      <xdr:colOff>927100</xdr:colOff>
      <xdr:row>6</xdr:row>
      <xdr:rowOff>419101</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306A66C-C771-4884-AB20-0438C7DD4E35}"/>
            </a:ext>
          </a:extLst>
        </xdr:cNvPr>
        <xdr:cNvSpPr/>
      </xdr:nvSpPr>
      <xdr:spPr>
        <a:xfrm>
          <a:off x="75437999" y="622301"/>
          <a:ext cx="2806701" cy="11430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9</xdr:col>
      <xdr:colOff>0</xdr:colOff>
      <xdr:row>3</xdr:row>
      <xdr:rowOff>0</xdr:rowOff>
    </xdr:from>
    <xdr:to>
      <xdr:col>15</xdr:col>
      <xdr:colOff>88900</xdr:colOff>
      <xdr:row>6</xdr:row>
      <xdr:rowOff>387350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5488E4C-FBC5-4EEE-9FA9-C53BAA8F7A89}"/>
            </a:ext>
          </a:extLst>
        </xdr:cNvPr>
        <xdr:cNvSpPr/>
      </xdr:nvSpPr>
      <xdr:spPr>
        <a:xfrm>
          <a:off x="9118600" y="6731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1</xdr:row>
      <xdr:rowOff>0</xdr:rowOff>
    </xdr:from>
    <xdr:to>
      <xdr:col>14</xdr:col>
      <xdr:colOff>78922</xdr:colOff>
      <xdr:row>6</xdr:row>
      <xdr:rowOff>65315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C73C3DE-4F3C-44D5-9270-B9875EA80D7E}"/>
            </a:ext>
          </a:extLst>
        </xdr:cNvPr>
        <xdr:cNvSpPr/>
      </xdr:nvSpPr>
      <xdr:spPr>
        <a:xfrm>
          <a:off x="12845143" y="371929"/>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16</xdr:col>
      <xdr:colOff>0</xdr:colOff>
      <xdr:row>2</xdr:row>
      <xdr:rowOff>0</xdr:rowOff>
    </xdr:from>
    <xdr:to>
      <xdr:col>19</xdr:col>
      <xdr:colOff>387350</xdr:colOff>
      <xdr:row>6</xdr:row>
      <xdr:rowOff>117475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DB0BB7C-BBCC-4BC2-A849-500C756EB7AF}"/>
            </a:ext>
          </a:extLst>
        </xdr:cNvPr>
        <xdr:cNvSpPr/>
      </xdr:nvSpPr>
      <xdr:spPr>
        <a:xfrm>
          <a:off x="16446500" y="5715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1</xdr:row>
      <xdr:rowOff>0</xdr:rowOff>
    </xdr:from>
    <xdr:to>
      <xdr:col>14</xdr:col>
      <xdr:colOff>215900</xdr:colOff>
      <xdr:row>4</xdr:row>
      <xdr:rowOff>177800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0EB99A-4045-4D1B-A3A5-185E9DA7C614}"/>
            </a:ext>
          </a:extLst>
        </xdr:cNvPr>
        <xdr:cNvSpPr/>
      </xdr:nvSpPr>
      <xdr:spPr>
        <a:xfrm>
          <a:off x="7194550" y="2921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0</xdr:row>
      <xdr:rowOff>0</xdr:rowOff>
    </xdr:from>
    <xdr:to>
      <xdr:col>14</xdr:col>
      <xdr:colOff>215900</xdr:colOff>
      <xdr:row>2</xdr:row>
      <xdr:rowOff>260350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DD3D192-E983-4BC9-A8E1-94C7E47D6FAF}"/>
            </a:ext>
          </a:extLst>
        </xdr:cNvPr>
        <xdr:cNvSpPr/>
      </xdr:nvSpPr>
      <xdr:spPr>
        <a:xfrm>
          <a:off x="8985250" y="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6</xdr:row>
      <xdr:rowOff>0</xdr:rowOff>
    </xdr:from>
    <xdr:to>
      <xdr:col>20</xdr:col>
      <xdr:colOff>218017</xdr:colOff>
      <xdr:row>6</xdr:row>
      <xdr:rowOff>990600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51FC5B5-D6F3-4887-9B41-6B296B6802C0}"/>
            </a:ext>
          </a:extLst>
        </xdr:cNvPr>
        <xdr:cNvSpPr/>
      </xdr:nvSpPr>
      <xdr:spPr>
        <a:xfrm>
          <a:off x="21406556" y="1361722"/>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126999</xdr:colOff>
      <xdr:row>4</xdr:row>
      <xdr:rowOff>42333</xdr:rowOff>
    </xdr:from>
    <xdr:to>
      <xdr:col>27</xdr:col>
      <xdr:colOff>16933</xdr:colOff>
      <xdr:row>11</xdr:row>
      <xdr:rowOff>118533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2B0647D-1372-4F2D-9247-4D8B4CB6C8CA}"/>
            </a:ext>
          </a:extLst>
        </xdr:cNvPr>
        <xdr:cNvSpPr/>
      </xdr:nvSpPr>
      <xdr:spPr>
        <a:xfrm>
          <a:off x="36855399" y="973666"/>
          <a:ext cx="3107267" cy="181186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7A2E5988-3F45-452C-B781-885556F3D81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CAFBC020-4858-4918-8F54-06D6756EEB5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4D0968A0-3749-4EC9-9184-D5100308574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674BDDFA-DA07-48EE-A237-DDA574C5CC3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64AE9E4B-9DF3-43F1-BC70-9413B3F59D7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8BEE470F-C92D-4026-B677-7D3AE780CC9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85FA912A-280A-4482-9C3B-EA0AACCC6F0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3F9B40CF-1D20-469D-886B-350953458906}"/>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9F533ED7-89A0-4367-A015-C544CDB9B59C}"/>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822174F3-ACBB-4789-A09A-5C0E8EAFFFD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AE6F6DC4-116F-4F59-B1E9-5D1F80D51F6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9D15B389-7793-4535-BDDF-82CE8168E7E9}"/>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EB7A37B9-4029-42A2-903A-A2BE954B437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B9A0F06F-207E-421F-8A63-067B71BA22E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4B1166B6-8AF4-4F0A-AC9E-F0B0A935A5A6}"/>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631E7D8C-DDC4-44B0-A25F-A0B8D84C81C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2648E382-B337-4F92-B95C-38E3899C05DE}"/>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A1992907-AE9C-4DDC-80E5-CCA79DDC8F4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28965415-CA13-46A3-B6F8-FB15C76E742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6BD64311-3173-4097-A211-201FE900D736}"/>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3E0CFC8B-F4CE-4DDB-8FF8-FA84C2B81CF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45BECFBC-6499-4A89-B2B4-590B15D9A882}"/>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5E794795-0825-45E5-B9C4-967B9F2ECFC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35D59B64-11AA-46C6-80E7-CC297E899DCF}"/>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DB78024F-8DE2-44CB-A42F-E4444E89947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C884C850-3187-4BDC-9F01-89B9D779269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24751450-C762-4E66-85F2-7DA4E5ABCA9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756E2040-414D-4BE3-A407-1B3C3E6CE37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69193CBA-E0DA-4644-BCCD-61E9C736367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F26B4A69-5F31-4A96-B4F0-3CE512E171D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62532444-14D6-451C-B155-8A41096C3F1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9748C4BC-947B-4632-A5BA-521CF981504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222F2DDE-375F-4FCF-8ECA-AE00949F13E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B1903093-766B-4415-9BC0-6B2CBC84C99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0EE504BB-6969-4984-9105-C1034A918159}"/>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EE1EBAAB-36F5-4CD2-BF15-1CBF2E67404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F709B245-4252-4EDF-BFB9-22C2318F982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566B520E-C716-45AF-923F-828D86719368}"/>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64A36F06-5C8B-4E72-99F3-F5109D2E63B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9666991D-B91C-44D1-832E-A805FF2A291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4A704A82-8007-4193-BA80-9CBFF657CF06}"/>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EE63C0DC-C7E5-43A5-BFB0-9F0AEA02B6BC}"/>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BD1B7210-CFC8-45FF-99F0-DC171DBFA234}"/>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91530B27-5FD1-4F55-8993-6F3C4AD7A29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6841106E-D6E6-49EB-AAA0-20B989DB348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0828C8A-29CC-4517-A993-3335A679FEB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353A9D06-B951-4564-86CB-5365B454A17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C12A5FFB-B03F-4569-86BA-107337B2B1B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E4771CD4-9DA8-4BAB-8D43-8E4E30E162A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113FADC9-C89F-4079-9C98-2F0F8B048F9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528E3C6D-9125-4665-9372-6D466EDD50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9CCE7B24-2FA8-447E-AC36-0AC22431C5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5E5892B8-9B5F-4101-AD01-860181277FF1}"/>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D3DCD564-C4F8-49FE-9710-E41BCBC52B5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5D0DA2BD-F4B1-4172-8D4A-AFA6EB7BA58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049C15F5-B56E-4746-A41B-A4909275F1A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F693330E-7DF2-4C3A-AECE-C643BD507CC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3BD5DE63-04B9-4C04-80C4-8D0C0D0A5C7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F8270A77-5F79-44B9-BBF9-C7E7696334EF}"/>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49445B4C-2D35-4C3B-99D4-CBF28305C858}"/>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2" name="テキスト ボックス 61">
          <a:extLst>
            <a:ext uri="{FF2B5EF4-FFF2-40B4-BE49-F238E27FC236}">
              <a16:creationId xmlns:a16="http://schemas.microsoft.com/office/drawing/2014/main" id="{113E6432-CA55-4B75-994B-BF68B7A18E5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3" name="テキスト ボックス 62">
          <a:extLst>
            <a:ext uri="{FF2B5EF4-FFF2-40B4-BE49-F238E27FC236}">
              <a16:creationId xmlns:a16="http://schemas.microsoft.com/office/drawing/2014/main" id="{E09D0315-DAE9-4627-9D51-16C49F991C4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4" name="テキスト ボックス 63">
          <a:extLst>
            <a:ext uri="{FF2B5EF4-FFF2-40B4-BE49-F238E27FC236}">
              <a16:creationId xmlns:a16="http://schemas.microsoft.com/office/drawing/2014/main" id="{A43EB280-D472-4901-BF47-F425B1FDC33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65" name="テキスト ボックス 64">
          <a:extLst>
            <a:ext uri="{FF2B5EF4-FFF2-40B4-BE49-F238E27FC236}">
              <a16:creationId xmlns:a16="http://schemas.microsoft.com/office/drawing/2014/main" id="{97C2ED7D-741A-434B-A5AB-1C66AF8BC80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66" name="テキスト ボックス 65">
          <a:extLst>
            <a:ext uri="{FF2B5EF4-FFF2-40B4-BE49-F238E27FC236}">
              <a16:creationId xmlns:a16="http://schemas.microsoft.com/office/drawing/2014/main" id="{16EF3051-23AA-43DB-8384-E9AC5BDCBFED}"/>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7" name="テキスト ボックス 66">
          <a:extLst>
            <a:ext uri="{FF2B5EF4-FFF2-40B4-BE49-F238E27FC236}">
              <a16:creationId xmlns:a16="http://schemas.microsoft.com/office/drawing/2014/main" id="{196C194F-4532-456D-9EDF-98D86066FBFA}"/>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4" name="テキスト ボックス 73">
          <a:extLst>
            <a:ext uri="{FF2B5EF4-FFF2-40B4-BE49-F238E27FC236}">
              <a16:creationId xmlns:a16="http://schemas.microsoft.com/office/drawing/2014/main" id="{C9D83512-8EDF-4531-A773-5C0FC06EFFE1}"/>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5" name="テキスト ボックス 74">
          <a:extLst>
            <a:ext uri="{FF2B5EF4-FFF2-40B4-BE49-F238E27FC236}">
              <a16:creationId xmlns:a16="http://schemas.microsoft.com/office/drawing/2014/main" id="{FCA6F882-B4DC-4877-A368-570231EDA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6" name="テキスト ボックス 75">
          <a:extLst>
            <a:ext uri="{FF2B5EF4-FFF2-40B4-BE49-F238E27FC236}">
              <a16:creationId xmlns:a16="http://schemas.microsoft.com/office/drawing/2014/main" id="{C0414DA4-498F-4F8E-B3C8-C7298CA387F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77" name="テキスト ボックス 76">
          <a:extLst>
            <a:ext uri="{FF2B5EF4-FFF2-40B4-BE49-F238E27FC236}">
              <a16:creationId xmlns:a16="http://schemas.microsoft.com/office/drawing/2014/main" id="{2952428B-4B32-4E7F-8557-5E4D02AAF51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78" name="テキスト ボックス 77">
          <a:extLst>
            <a:ext uri="{FF2B5EF4-FFF2-40B4-BE49-F238E27FC236}">
              <a16:creationId xmlns:a16="http://schemas.microsoft.com/office/drawing/2014/main" id="{C87515E3-17C5-4531-91A0-CD0DB44E0D2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9" name="テキスト ボックス 78">
          <a:extLst>
            <a:ext uri="{FF2B5EF4-FFF2-40B4-BE49-F238E27FC236}">
              <a16:creationId xmlns:a16="http://schemas.microsoft.com/office/drawing/2014/main" id="{C4F21A35-B449-4E2D-8148-7C880BAA9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0" name="テキスト ボックス 79">
          <a:extLst>
            <a:ext uri="{FF2B5EF4-FFF2-40B4-BE49-F238E27FC236}">
              <a16:creationId xmlns:a16="http://schemas.microsoft.com/office/drawing/2014/main" id="{0DD3C3A5-9A6E-44A0-9DA6-E6EA10711E84}"/>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1" name="テキスト ボックス 80">
          <a:extLst>
            <a:ext uri="{FF2B5EF4-FFF2-40B4-BE49-F238E27FC236}">
              <a16:creationId xmlns:a16="http://schemas.microsoft.com/office/drawing/2014/main" id="{F21C2D2A-301E-40AA-B011-249B5078E03A}"/>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2" name="テキスト ボックス 81">
          <a:extLst>
            <a:ext uri="{FF2B5EF4-FFF2-40B4-BE49-F238E27FC236}">
              <a16:creationId xmlns:a16="http://schemas.microsoft.com/office/drawing/2014/main" id="{9C6C4C2F-5097-4D97-A2AA-2D13D33653C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3" name="テキスト ボックス 82">
          <a:extLst>
            <a:ext uri="{FF2B5EF4-FFF2-40B4-BE49-F238E27FC236}">
              <a16:creationId xmlns:a16="http://schemas.microsoft.com/office/drawing/2014/main" id="{4D51A763-D2E0-409B-B455-51B5C3B4FBD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4" name="テキスト ボックス 83">
          <a:extLst>
            <a:ext uri="{FF2B5EF4-FFF2-40B4-BE49-F238E27FC236}">
              <a16:creationId xmlns:a16="http://schemas.microsoft.com/office/drawing/2014/main" id="{B08BD678-752D-4E52-9B2A-41B1373F4311}"/>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5" name="テキスト ボックス 84">
          <a:extLst>
            <a:ext uri="{FF2B5EF4-FFF2-40B4-BE49-F238E27FC236}">
              <a16:creationId xmlns:a16="http://schemas.microsoft.com/office/drawing/2014/main" id="{D1F75F10-33EE-4EEA-BA62-94089281CCB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6" name="テキスト ボックス 85">
          <a:extLst>
            <a:ext uri="{FF2B5EF4-FFF2-40B4-BE49-F238E27FC236}">
              <a16:creationId xmlns:a16="http://schemas.microsoft.com/office/drawing/2014/main" id="{BBBB9B9A-58C3-45D6-A504-8329960AE50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7" name="テキスト ボックス 86">
          <a:extLst>
            <a:ext uri="{FF2B5EF4-FFF2-40B4-BE49-F238E27FC236}">
              <a16:creationId xmlns:a16="http://schemas.microsoft.com/office/drawing/2014/main" id="{2E1C0261-47D4-4CE9-88A9-2DA534767CC5}"/>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8" name="テキスト ボックス 87">
          <a:extLst>
            <a:ext uri="{FF2B5EF4-FFF2-40B4-BE49-F238E27FC236}">
              <a16:creationId xmlns:a16="http://schemas.microsoft.com/office/drawing/2014/main" id="{9623031C-320F-43E6-88B2-13412E0ACF7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9" name="テキスト ボックス 88">
          <a:extLst>
            <a:ext uri="{FF2B5EF4-FFF2-40B4-BE49-F238E27FC236}">
              <a16:creationId xmlns:a16="http://schemas.microsoft.com/office/drawing/2014/main" id="{74C5F54E-6C44-463A-B631-7BF7AC28C9D0}"/>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0" name="テキスト ボックス 89">
          <a:extLst>
            <a:ext uri="{FF2B5EF4-FFF2-40B4-BE49-F238E27FC236}">
              <a16:creationId xmlns:a16="http://schemas.microsoft.com/office/drawing/2014/main" id="{CB443F6A-681B-49E8-9612-25F5C095D50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1" name="テキスト ボックス 90">
          <a:extLst>
            <a:ext uri="{FF2B5EF4-FFF2-40B4-BE49-F238E27FC236}">
              <a16:creationId xmlns:a16="http://schemas.microsoft.com/office/drawing/2014/main" id="{5C46CE46-9E70-4E5C-93FC-543C4FCDC68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2" name="テキスト ボックス 91">
          <a:extLst>
            <a:ext uri="{FF2B5EF4-FFF2-40B4-BE49-F238E27FC236}">
              <a16:creationId xmlns:a16="http://schemas.microsoft.com/office/drawing/2014/main" id="{C573099F-89B9-4322-9B8A-4D4E61F4597E}"/>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3" name="テキスト ボックス 92">
          <a:extLst>
            <a:ext uri="{FF2B5EF4-FFF2-40B4-BE49-F238E27FC236}">
              <a16:creationId xmlns:a16="http://schemas.microsoft.com/office/drawing/2014/main" id="{B2EEF592-732C-47F3-BDA0-32AA134D6B41}"/>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4" name="テキスト ボックス 93">
          <a:extLst>
            <a:ext uri="{FF2B5EF4-FFF2-40B4-BE49-F238E27FC236}">
              <a16:creationId xmlns:a16="http://schemas.microsoft.com/office/drawing/2014/main" id="{BBFDDFD8-74B8-4DF4-8B18-F9F03326C257}"/>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5" name="テキスト ボックス 94">
          <a:extLst>
            <a:ext uri="{FF2B5EF4-FFF2-40B4-BE49-F238E27FC236}">
              <a16:creationId xmlns:a16="http://schemas.microsoft.com/office/drawing/2014/main" id="{C7CEEF74-D8DE-44C2-BA08-27EBE62C31A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96" name="テキスト ボックス 95">
          <a:extLst>
            <a:ext uri="{FF2B5EF4-FFF2-40B4-BE49-F238E27FC236}">
              <a16:creationId xmlns:a16="http://schemas.microsoft.com/office/drawing/2014/main" id="{44A4D3CE-8F8A-452A-8B10-04AC0173D476}"/>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7" name="テキスト ボックス 96">
          <a:extLst>
            <a:ext uri="{FF2B5EF4-FFF2-40B4-BE49-F238E27FC236}">
              <a16:creationId xmlns:a16="http://schemas.microsoft.com/office/drawing/2014/main" id="{9CF3CB01-0314-4757-B876-2E80163A303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8" name="テキスト ボックス 97">
          <a:extLst>
            <a:ext uri="{FF2B5EF4-FFF2-40B4-BE49-F238E27FC236}">
              <a16:creationId xmlns:a16="http://schemas.microsoft.com/office/drawing/2014/main" id="{93D933E4-B51A-4E01-956B-E0FA055674B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9" name="テキスト ボックス 98">
          <a:extLst>
            <a:ext uri="{FF2B5EF4-FFF2-40B4-BE49-F238E27FC236}">
              <a16:creationId xmlns:a16="http://schemas.microsoft.com/office/drawing/2014/main" id="{90213A1B-D022-4FA0-98A3-81A8458FB74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01" name="テキスト ボックス 100">
          <a:extLst>
            <a:ext uri="{FF2B5EF4-FFF2-40B4-BE49-F238E27FC236}">
              <a16:creationId xmlns:a16="http://schemas.microsoft.com/office/drawing/2014/main" id="{C747AF5E-1373-4821-877A-18E14B403C4F}"/>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2" name="テキスト ボックス 101">
          <a:extLst>
            <a:ext uri="{FF2B5EF4-FFF2-40B4-BE49-F238E27FC236}">
              <a16:creationId xmlns:a16="http://schemas.microsoft.com/office/drawing/2014/main" id="{A434F234-47D5-46A7-8D4A-CF882AC3AB3E}"/>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3" name="テキスト ボックス 102">
          <a:extLst>
            <a:ext uri="{FF2B5EF4-FFF2-40B4-BE49-F238E27FC236}">
              <a16:creationId xmlns:a16="http://schemas.microsoft.com/office/drawing/2014/main" id="{2EAE651E-7592-4343-AECE-AE995F3F1F68}"/>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4" name="テキスト ボックス 103">
          <a:extLst>
            <a:ext uri="{FF2B5EF4-FFF2-40B4-BE49-F238E27FC236}">
              <a16:creationId xmlns:a16="http://schemas.microsoft.com/office/drawing/2014/main" id="{1B2BD60B-A7EA-4C4C-A78E-D698D01653C5}"/>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5" name="テキスト ボックス 104">
          <a:extLst>
            <a:ext uri="{FF2B5EF4-FFF2-40B4-BE49-F238E27FC236}">
              <a16:creationId xmlns:a16="http://schemas.microsoft.com/office/drawing/2014/main" id="{8AB56083-4D5E-4597-86C0-96FF25F8324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6" name="テキスト ボックス 105">
          <a:extLst>
            <a:ext uri="{FF2B5EF4-FFF2-40B4-BE49-F238E27FC236}">
              <a16:creationId xmlns:a16="http://schemas.microsoft.com/office/drawing/2014/main" id="{72406B40-A933-4387-A4CD-B74C7B6F521B}"/>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7" name="テキスト ボックス 106">
          <a:extLst>
            <a:ext uri="{FF2B5EF4-FFF2-40B4-BE49-F238E27FC236}">
              <a16:creationId xmlns:a16="http://schemas.microsoft.com/office/drawing/2014/main" id="{6ED52FF3-C0F6-44ED-98C1-90D690E8184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8" name="テキスト ボックス 107">
          <a:extLst>
            <a:ext uri="{FF2B5EF4-FFF2-40B4-BE49-F238E27FC236}">
              <a16:creationId xmlns:a16="http://schemas.microsoft.com/office/drawing/2014/main" id="{BA80E15A-5E17-47F4-A5FC-E366D94031A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9" name="テキスト ボックス 108">
          <a:extLst>
            <a:ext uri="{FF2B5EF4-FFF2-40B4-BE49-F238E27FC236}">
              <a16:creationId xmlns:a16="http://schemas.microsoft.com/office/drawing/2014/main" id="{A519962F-F585-40CC-B68A-73C0E4EA19E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0" name="テキスト ボックス 109">
          <a:extLst>
            <a:ext uri="{FF2B5EF4-FFF2-40B4-BE49-F238E27FC236}">
              <a16:creationId xmlns:a16="http://schemas.microsoft.com/office/drawing/2014/main" id="{4B1A08FA-76AA-47AF-BD57-7B1E1E244B49}"/>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1" name="テキスト ボックス 110">
          <a:extLst>
            <a:ext uri="{FF2B5EF4-FFF2-40B4-BE49-F238E27FC236}">
              <a16:creationId xmlns:a16="http://schemas.microsoft.com/office/drawing/2014/main" id="{BAAAB517-8711-418B-8ED2-909C5EB837EB}"/>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2" name="テキスト ボックス 111">
          <a:extLst>
            <a:ext uri="{FF2B5EF4-FFF2-40B4-BE49-F238E27FC236}">
              <a16:creationId xmlns:a16="http://schemas.microsoft.com/office/drawing/2014/main" id="{8DF11B7C-CD9F-4966-9407-0FC3565EBAD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3" name="テキスト ボックス 112">
          <a:extLst>
            <a:ext uri="{FF2B5EF4-FFF2-40B4-BE49-F238E27FC236}">
              <a16:creationId xmlns:a16="http://schemas.microsoft.com/office/drawing/2014/main" id="{07FA4192-FC7D-4E43-BDE6-20623150132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4" name="テキスト ボックス 113">
          <a:extLst>
            <a:ext uri="{FF2B5EF4-FFF2-40B4-BE49-F238E27FC236}">
              <a16:creationId xmlns:a16="http://schemas.microsoft.com/office/drawing/2014/main" id="{20470CCD-964A-460C-8FE5-156286125E9A}"/>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5" name="テキスト ボックス 114">
          <a:extLst>
            <a:ext uri="{FF2B5EF4-FFF2-40B4-BE49-F238E27FC236}">
              <a16:creationId xmlns:a16="http://schemas.microsoft.com/office/drawing/2014/main" id="{4A4247AE-95A7-4CB5-A2C6-9DA12A706AA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8410212B-E5B0-4439-B78A-C125440B5602}"/>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AC8EFD41-E070-4B4C-AD13-F2801505982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6D7272AE-9D38-43F8-AF07-C5F4864C5CED}"/>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08B59F02-EC3F-428C-839C-55480C0E5955}"/>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0" name="テキスト ボックス 119">
          <a:extLst>
            <a:ext uri="{FF2B5EF4-FFF2-40B4-BE49-F238E27FC236}">
              <a16:creationId xmlns:a16="http://schemas.microsoft.com/office/drawing/2014/main" id="{306E66A3-FEBF-4E33-B8D3-6C18CE2959F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F2037E55-4057-44D2-9DCC-F9B3BA541046}"/>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9525</xdr:colOff>
      <xdr:row>15</xdr:row>
      <xdr:rowOff>200024</xdr:rowOff>
    </xdr:from>
    <xdr:to>
      <xdr:col>14</xdr:col>
      <xdr:colOff>55244</xdr:colOff>
      <xdr:row>17</xdr:row>
      <xdr:rowOff>38099</xdr:rowOff>
    </xdr:to>
    <xdr:sp macro="" textlink="">
      <xdr:nvSpPr>
        <xdr:cNvPr id="124" name="正方形/長方形 123">
          <a:extLst>
            <a:ext uri="{FF2B5EF4-FFF2-40B4-BE49-F238E27FC236}">
              <a16:creationId xmlns:a16="http://schemas.microsoft.com/office/drawing/2014/main" id="{6416E2EC-E831-4D61-ACDA-8C2FA4C8A159}"/>
            </a:ext>
          </a:extLst>
        </xdr:cNvPr>
        <xdr:cNvSpPr/>
      </xdr:nvSpPr>
      <xdr:spPr>
        <a:xfrm flipH="1">
          <a:off x="11203305" y="4735829"/>
          <a:ext cx="47624" cy="25527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20</xdr:row>
      <xdr:rowOff>0</xdr:rowOff>
    </xdr:from>
    <xdr:to>
      <xdr:col>14</xdr:col>
      <xdr:colOff>45719</xdr:colOff>
      <xdr:row>21</xdr:row>
      <xdr:rowOff>47625</xdr:rowOff>
    </xdr:to>
    <xdr:sp macro="" textlink="">
      <xdr:nvSpPr>
        <xdr:cNvPr id="125" name="正方形/長方形 124">
          <a:extLst>
            <a:ext uri="{FF2B5EF4-FFF2-40B4-BE49-F238E27FC236}">
              <a16:creationId xmlns:a16="http://schemas.microsoft.com/office/drawing/2014/main" id="{A51D9B5B-4F6C-4BC7-B706-0B4BC6AE3E27}"/>
            </a:ext>
          </a:extLst>
        </xdr:cNvPr>
        <xdr:cNvSpPr/>
      </xdr:nvSpPr>
      <xdr:spPr>
        <a:xfrm flipH="1">
          <a:off x="11191875" y="558165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39</xdr:row>
      <xdr:rowOff>0</xdr:rowOff>
    </xdr:from>
    <xdr:to>
      <xdr:col>14</xdr:col>
      <xdr:colOff>45719</xdr:colOff>
      <xdr:row>40</xdr:row>
      <xdr:rowOff>47625</xdr:rowOff>
    </xdr:to>
    <xdr:sp macro="" textlink="">
      <xdr:nvSpPr>
        <xdr:cNvPr id="126" name="正方形/長方形 125">
          <a:extLst>
            <a:ext uri="{FF2B5EF4-FFF2-40B4-BE49-F238E27FC236}">
              <a16:creationId xmlns:a16="http://schemas.microsoft.com/office/drawing/2014/main" id="{38701AD2-7B30-49FD-B0ED-D31E2816DC7D}"/>
            </a:ext>
          </a:extLst>
        </xdr:cNvPr>
        <xdr:cNvSpPr/>
      </xdr:nvSpPr>
      <xdr:spPr>
        <a:xfrm flipH="1">
          <a:off x="11191875" y="95631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43</xdr:row>
      <xdr:rowOff>0</xdr:rowOff>
    </xdr:from>
    <xdr:to>
      <xdr:col>14</xdr:col>
      <xdr:colOff>45719</xdr:colOff>
      <xdr:row>44</xdr:row>
      <xdr:rowOff>47625</xdr:rowOff>
    </xdr:to>
    <xdr:sp macro="" textlink="">
      <xdr:nvSpPr>
        <xdr:cNvPr id="127" name="正方形/長方形 126">
          <a:extLst>
            <a:ext uri="{FF2B5EF4-FFF2-40B4-BE49-F238E27FC236}">
              <a16:creationId xmlns:a16="http://schemas.microsoft.com/office/drawing/2014/main" id="{CFB3428D-048E-4D4E-92E2-FD2E37AA6C2D}"/>
            </a:ext>
          </a:extLst>
        </xdr:cNvPr>
        <xdr:cNvSpPr/>
      </xdr:nvSpPr>
      <xdr:spPr>
        <a:xfrm flipH="1">
          <a:off x="11191875" y="104013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13</xdr:col>
      <xdr:colOff>314325</xdr:colOff>
      <xdr:row>4</xdr:row>
      <xdr:rowOff>0</xdr:rowOff>
    </xdr:from>
    <xdr:ext cx="184731" cy="264560"/>
    <xdr:sp macro="" textlink="">
      <xdr:nvSpPr>
        <xdr:cNvPr id="68" name="テキスト ボックス 67">
          <a:extLst>
            <a:ext uri="{FF2B5EF4-FFF2-40B4-BE49-F238E27FC236}">
              <a16:creationId xmlns:a16="http://schemas.microsoft.com/office/drawing/2014/main" id="{C5D3FBD7-A876-4800-B399-09333D80ED49}"/>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9" name="テキスト ボックス 68">
          <a:extLst>
            <a:ext uri="{FF2B5EF4-FFF2-40B4-BE49-F238E27FC236}">
              <a16:creationId xmlns:a16="http://schemas.microsoft.com/office/drawing/2014/main" id="{B04C246E-9BBB-4C71-AC04-E50E54AC266C}"/>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 name="テキスト ボックス 69">
          <a:extLst>
            <a:ext uri="{FF2B5EF4-FFF2-40B4-BE49-F238E27FC236}">
              <a16:creationId xmlns:a16="http://schemas.microsoft.com/office/drawing/2014/main" id="{58A72890-42B7-42E8-8CCA-D02ACBF72124}"/>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70">
          <a:extLst>
            <a:ext uri="{FF2B5EF4-FFF2-40B4-BE49-F238E27FC236}">
              <a16:creationId xmlns:a16="http://schemas.microsoft.com/office/drawing/2014/main" id="{AEE647D5-711A-4F62-A984-F87D11420961}"/>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72" name="テキスト ボックス 71">
          <a:extLst>
            <a:ext uri="{FF2B5EF4-FFF2-40B4-BE49-F238E27FC236}">
              <a16:creationId xmlns:a16="http://schemas.microsoft.com/office/drawing/2014/main" id="{D5750F7E-D633-40A8-8F16-CCA1284ABF12}"/>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3" name="テキスト ボックス 72">
          <a:extLst>
            <a:ext uri="{FF2B5EF4-FFF2-40B4-BE49-F238E27FC236}">
              <a16:creationId xmlns:a16="http://schemas.microsoft.com/office/drawing/2014/main" id="{F1D6F4A5-79C3-41BE-B04E-46DB9B8E812A}"/>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00" name="テキスト ボックス 99">
          <a:extLst>
            <a:ext uri="{FF2B5EF4-FFF2-40B4-BE49-F238E27FC236}">
              <a16:creationId xmlns:a16="http://schemas.microsoft.com/office/drawing/2014/main" id="{C1808E01-D93B-4B52-B211-C87AF8519FB7}"/>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2" name="テキスト ボックス 121">
          <a:extLst>
            <a:ext uri="{FF2B5EF4-FFF2-40B4-BE49-F238E27FC236}">
              <a16:creationId xmlns:a16="http://schemas.microsoft.com/office/drawing/2014/main" id="{B23478D6-DAA6-4CD5-A200-456622F1DFC8}"/>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3" name="テキスト ボックス 122">
          <a:extLst>
            <a:ext uri="{FF2B5EF4-FFF2-40B4-BE49-F238E27FC236}">
              <a16:creationId xmlns:a16="http://schemas.microsoft.com/office/drawing/2014/main" id="{9F81A609-9C15-4A89-BE2D-416D190473F6}"/>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8" name="テキスト ボックス 127">
          <a:extLst>
            <a:ext uri="{FF2B5EF4-FFF2-40B4-BE49-F238E27FC236}">
              <a16:creationId xmlns:a16="http://schemas.microsoft.com/office/drawing/2014/main" id="{D5007F17-0175-4C93-9E17-D6BFF8E8FB4D}"/>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9" name="テキスト ボックス 128">
          <a:extLst>
            <a:ext uri="{FF2B5EF4-FFF2-40B4-BE49-F238E27FC236}">
              <a16:creationId xmlns:a16="http://schemas.microsoft.com/office/drawing/2014/main" id="{3F6362E9-7453-47A3-A2C4-E74EC9B44059}"/>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30" name="テキスト ボックス 129">
          <a:extLst>
            <a:ext uri="{FF2B5EF4-FFF2-40B4-BE49-F238E27FC236}">
              <a16:creationId xmlns:a16="http://schemas.microsoft.com/office/drawing/2014/main" id="{A114FC1D-788A-4B60-9775-A06467EE6062}"/>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31" name="テキスト ボックス 130">
          <a:extLst>
            <a:ext uri="{FF2B5EF4-FFF2-40B4-BE49-F238E27FC236}">
              <a16:creationId xmlns:a16="http://schemas.microsoft.com/office/drawing/2014/main" id="{A49F2CB6-0FA4-47BD-BBB1-44777AB2A8ED}"/>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32" name="テキスト ボックス 131">
          <a:extLst>
            <a:ext uri="{FF2B5EF4-FFF2-40B4-BE49-F238E27FC236}">
              <a16:creationId xmlns:a16="http://schemas.microsoft.com/office/drawing/2014/main" id="{F31C529A-54F0-47A4-936D-158F36EA7C42}"/>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33" name="テキスト ボックス 132">
          <a:extLst>
            <a:ext uri="{FF2B5EF4-FFF2-40B4-BE49-F238E27FC236}">
              <a16:creationId xmlns:a16="http://schemas.microsoft.com/office/drawing/2014/main" id="{3168FF29-FFA9-4F38-9DD6-43C21764948B}"/>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34" name="テキスト ボックス 133">
          <a:extLst>
            <a:ext uri="{FF2B5EF4-FFF2-40B4-BE49-F238E27FC236}">
              <a16:creationId xmlns:a16="http://schemas.microsoft.com/office/drawing/2014/main" id="{F3C8A4D0-69C0-420D-B4B6-71BECB6DFD5D}"/>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35" name="テキスト ボックス 134">
          <a:extLst>
            <a:ext uri="{FF2B5EF4-FFF2-40B4-BE49-F238E27FC236}">
              <a16:creationId xmlns:a16="http://schemas.microsoft.com/office/drawing/2014/main" id="{9C1AF948-00CB-4EA6-ABC2-8643482AF93A}"/>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36" name="テキスト ボックス 135">
          <a:extLst>
            <a:ext uri="{FF2B5EF4-FFF2-40B4-BE49-F238E27FC236}">
              <a16:creationId xmlns:a16="http://schemas.microsoft.com/office/drawing/2014/main" id="{8DD8BF02-C5B3-44C6-B44E-A49757E3E108}"/>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7" name="テキスト ボックス 136">
          <a:extLst>
            <a:ext uri="{FF2B5EF4-FFF2-40B4-BE49-F238E27FC236}">
              <a16:creationId xmlns:a16="http://schemas.microsoft.com/office/drawing/2014/main" id="{7C2F141B-15D9-4C4E-9C72-E077DE5E0A30}"/>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8" name="テキスト ボックス 137">
          <a:extLst>
            <a:ext uri="{FF2B5EF4-FFF2-40B4-BE49-F238E27FC236}">
              <a16:creationId xmlns:a16="http://schemas.microsoft.com/office/drawing/2014/main" id="{79717E29-6FCB-4F68-AA30-DB44F3259A56}"/>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9" name="テキスト ボックス 138">
          <a:extLst>
            <a:ext uri="{FF2B5EF4-FFF2-40B4-BE49-F238E27FC236}">
              <a16:creationId xmlns:a16="http://schemas.microsoft.com/office/drawing/2014/main" id="{7CE618CD-29B4-419E-9C70-72445804666C}"/>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40" name="テキスト ボックス 139">
          <a:extLst>
            <a:ext uri="{FF2B5EF4-FFF2-40B4-BE49-F238E27FC236}">
              <a16:creationId xmlns:a16="http://schemas.microsoft.com/office/drawing/2014/main" id="{88086B61-A5CB-4B2C-9750-29927BF23685}"/>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1" name="テキスト ボックス 140">
          <a:extLst>
            <a:ext uri="{FF2B5EF4-FFF2-40B4-BE49-F238E27FC236}">
              <a16:creationId xmlns:a16="http://schemas.microsoft.com/office/drawing/2014/main" id="{109140F1-8B18-4AD4-B2A2-5D2AA5B9653A}"/>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2" name="テキスト ボックス 141">
          <a:extLst>
            <a:ext uri="{FF2B5EF4-FFF2-40B4-BE49-F238E27FC236}">
              <a16:creationId xmlns:a16="http://schemas.microsoft.com/office/drawing/2014/main" id="{54DB85E6-16E0-4545-A249-89B56F433F27}"/>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3" name="テキスト ボックス 142">
          <a:extLst>
            <a:ext uri="{FF2B5EF4-FFF2-40B4-BE49-F238E27FC236}">
              <a16:creationId xmlns:a16="http://schemas.microsoft.com/office/drawing/2014/main" id="{5CC8ED5D-2684-40D9-A1C4-A9C0B272C7BB}"/>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4" name="テキスト ボックス 143">
          <a:extLst>
            <a:ext uri="{FF2B5EF4-FFF2-40B4-BE49-F238E27FC236}">
              <a16:creationId xmlns:a16="http://schemas.microsoft.com/office/drawing/2014/main" id="{8879347E-ECD6-46A7-B6E9-0089635A7EB4}"/>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5" name="テキスト ボックス 144">
          <a:extLst>
            <a:ext uri="{FF2B5EF4-FFF2-40B4-BE49-F238E27FC236}">
              <a16:creationId xmlns:a16="http://schemas.microsoft.com/office/drawing/2014/main" id="{A27AD9D2-A492-4C8E-8F63-F3F1BF2B88E7}"/>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6" name="テキスト ボックス 145">
          <a:extLst>
            <a:ext uri="{FF2B5EF4-FFF2-40B4-BE49-F238E27FC236}">
              <a16:creationId xmlns:a16="http://schemas.microsoft.com/office/drawing/2014/main" id="{D6C02F90-85BF-49BD-9927-F9E6E8902194}"/>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7" name="テキスト ボックス 146">
          <a:extLst>
            <a:ext uri="{FF2B5EF4-FFF2-40B4-BE49-F238E27FC236}">
              <a16:creationId xmlns:a16="http://schemas.microsoft.com/office/drawing/2014/main" id="{16130E7B-C1AA-49A8-A362-D5B5DE0892CD}"/>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8" name="テキスト ボックス 147">
          <a:extLst>
            <a:ext uri="{FF2B5EF4-FFF2-40B4-BE49-F238E27FC236}">
              <a16:creationId xmlns:a16="http://schemas.microsoft.com/office/drawing/2014/main" id="{916F77B8-E420-4D19-9E9C-DE40CF157724}"/>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9" name="テキスト ボックス 148">
          <a:extLst>
            <a:ext uri="{FF2B5EF4-FFF2-40B4-BE49-F238E27FC236}">
              <a16:creationId xmlns:a16="http://schemas.microsoft.com/office/drawing/2014/main" id="{BE4DF545-7E02-48D6-81FF-64D2DBB013AF}"/>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0" name="テキスト ボックス 149">
          <a:extLst>
            <a:ext uri="{FF2B5EF4-FFF2-40B4-BE49-F238E27FC236}">
              <a16:creationId xmlns:a16="http://schemas.microsoft.com/office/drawing/2014/main" id="{74AED55A-BFD1-4E4A-9B05-38A9C6AB633B}"/>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1" name="テキスト ボックス 150">
          <a:extLst>
            <a:ext uri="{FF2B5EF4-FFF2-40B4-BE49-F238E27FC236}">
              <a16:creationId xmlns:a16="http://schemas.microsoft.com/office/drawing/2014/main" id="{3156D5A5-E02E-41E7-86A7-F8AF59F73C67}"/>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2" name="テキスト ボックス 151">
          <a:extLst>
            <a:ext uri="{FF2B5EF4-FFF2-40B4-BE49-F238E27FC236}">
              <a16:creationId xmlns:a16="http://schemas.microsoft.com/office/drawing/2014/main" id="{DC5339F9-03E2-455D-A407-3CC10D40EC59}"/>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53" name="テキスト ボックス 152">
          <a:extLst>
            <a:ext uri="{FF2B5EF4-FFF2-40B4-BE49-F238E27FC236}">
              <a16:creationId xmlns:a16="http://schemas.microsoft.com/office/drawing/2014/main" id="{07B49669-5F29-4F9B-A293-25CC7A4B4295}"/>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4" name="テキスト ボックス 153">
          <a:extLst>
            <a:ext uri="{FF2B5EF4-FFF2-40B4-BE49-F238E27FC236}">
              <a16:creationId xmlns:a16="http://schemas.microsoft.com/office/drawing/2014/main" id="{AF5D1C0A-E806-49F9-ABDF-BCE2834E90A2}"/>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5" name="テキスト ボックス 154">
          <a:extLst>
            <a:ext uri="{FF2B5EF4-FFF2-40B4-BE49-F238E27FC236}">
              <a16:creationId xmlns:a16="http://schemas.microsoft.com/office/drawing/2014/main" id="{2B5F6AE4-E7AA-475A-8A81-9470E7C4C8C4}"/>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6" name="テキスト ボックス 155">
          <a:extLst>
            <a:ext uri="{FF2B5EF4-FFF2-40B4-BE49-F238E27FC236}">
              <a16:creationId xmlns:a16="http://schemas.microsoft.com/office/drawing/2014/main" id="{83341BD2-08A4-4738-8E9D-C6BE775C0115}"/>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57" name="テキスト ボックス 156">
          <a:extLst>
            <a:ext uri="{FF2B5EF4-FFF2-40B4-BE49-F238E27FC236}">
              <a16:creationId xmlns:a16="http://schemas.microsoft.com/office/drawing/2014/main" id="{D5C63609-0E6F-49FF-99FC-52727D74B67A}"/>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B83918FE-E5A9-4696-AC32-BD3FC6E6EA3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59" name="テキスト ボックス 158">
          <a:extLst>
            <a:ext uri="{FF2B5EF4-FFF2-40B4-BE49-F238E27FC236}">
              <a16:creationId xmlns:a16="http://schemas.microsoft.com/office/drawing/2014/main" id="{0FA0DB2C-A922-4013-8967-58239761EA8E}"/>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0" name="テキスト ボックス 159">
          <a:extLst>
            <a:ext uri="{FF2B5EF4-FFF2-40B4-BE49-F238E27FC236}">
              <a16:creationId xmlns:a16="http://schemas.microsoft.com/office/drawing/2014/main" id="{FAC35418-4026-41A9-86FF-37DF614D1C47}"/>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1" name="テキスト ボックス 160">
          <a:extLst>
            <a:ext uri="{FF2B5EF4-FFF2-40B4-BE49-F238E27FC236}">
              <a16:creationId xmlns:a16="http://schemas.microsoft.com/office/drawing/2014/main" id="{0BD068A4-BF1B-4B34-A5C2-3A2118373F9D}"/>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2" name="テキスト ボックス 161">
          <a:extLst>
            <a:ext uri="{FF2B5EF4-FFF2-40B4-BE49-F238E27FC236}">
              <a16:creationId xmlns:a16="http://schemas.microsoft.com/office/drawing/2014/main" id="{82F1C800-CE24-49B5-A1B9-ACA618A8F953}"/>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3" name="テキスト ボックス 162">
          <a:extLst>
            <a:ext uri="{FF2B5EF4-FFF2-40B4-BE49-F238E27FC236}">
              <a16:creationId xmlns:a16="http://schemas.microsoft.com/office/drawing/2014/main" id="{AB50E366-C953-4DBB-A642-2E64CD381479}"/>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4" name="テキスト ボックス 163">
          <a:extLst>
            <a:ext uri="{FF2B5EF4-FFF2-40B4-BE49-F238E27FC236}">
              <a16:creationId xmlns:a16="http://schemas.microsoft.com/office/drawing/2014/main" id="{562CED75-8788-4206-81D8-85BDF0C3BAFF}"/>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5" name="テキスト ボックス 164">
          <a:extLst>
            <a:ext uri="{FF2B5EF4-FFF2-40B4-BE49-F238E27FC236}">
              <a16:creationId xmlns:a16="http://schemas.microsoft.com/office/drawing/2014/main" id="{C2E369CC-3E38-42D8-B551-D2F18C1F2FFA}"/>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6" name="テキスト ボックス 165">
          <a:extLst>
            <a:ext uri="{FF2B5EF4-FFF2-40B4-BE49-F238E27FC236}">
              <a16:creationId xmlns:a16="http://schemas.microsoft.com/office/drawing/2014/main" id="{C83D0C83-232B-4256-9515-85D38604FA65}"/>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7" name="テキスト ボックス 166">
          <a:extLst>
            <a:ext uri="{FF2B5EF4-FFF2-40B4-BE49-F238E27FC236}">
              <a16:creationId xmlns:a16="http://schemas.microsoft.com/office/drawing/2014/main" id="{C83A03E1-1EA3-4563-BF07-E1F2FDA79857}"/>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8" name="テキスト ボックス 167">
          <a:extLst>
            <a:ext uri="{FF2B5EF4-FFF2-40B4-BE49-F238E27FC236}">
              <a16:creationId xmlns:a16="http://schemas.microsoft.com/office/drawing/2014/main" id="{EE633FA3-7EEB-493A-B710-7328E7452002}"/>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046B4D58-B9DC-4AF7-8304-9A1B698B5A1D}"/>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BE5EA490-D06C-43AD-A8D7-1745B1B3955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568D7B09-333C-421C-84C5-3C86ABB877BA}"/>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0B7A3A7B-D969-4BC1-873B-9A3FAE019C4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60B9F583-E1C6-46AD-ADBC-63638371CF26}"/>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AEE9398D-30FF-4E0B-935F-99A07B7B9E17}"/>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8C6425DC-AD57-4FA3-A595-FA7CFAB931A8}"/>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F3D7329A-2B17-4709-BD42-7BB75457A604}"/>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7" name="テキスト ボックス 176">
          <a:extLst>
            <a:ext uri="{FF2B5EF4-FFF2-40B4-BE49-F238E27FC236}">
              <a16:creationId xmlns:a16="http://schemas.microsoft.com/office/drawing/2014/main" id="{80F5CF25-99AA-49F7-8C5B-B864AD22E1CC}"/>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8" name="テキスト ボックス 177">
          <a:extLst>
            <a:ext uri="{FF2B5EF4-FFF2-40B4-BE49-F238E27FC236}">
              <a16:creationId xmlns:a16="http://schemas.microsoft.com/office/drawing/2014/main" id="{5E007FEF-86C8-4174-8FE0-0E0D519835F8}"/>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9525</xdr:colOff>
      <xdr:row>15</xdr:row>
      <xdr:rowOff>200024</xdr:rowOff>
    </xdr:from>
    <xdr:to>
      <xdr:col>14</xdr:col>
      <xdr:colOff>55244</xdr:colOff>
      <xdr:row>17</xdr:row>
      <xdr:rowOff>38099</xdr:rowOff>
    </xdr:to>
    <xdr:sp macro="" textlink="">
      <xdr:nvSpPr>
        <xdr:cNvPr id="179" name="正方形/長方形 178">
          <a:extLst>
            <a:ext uri="{FF2B5EF4-FFF2-40B4-BE49-F238E27FC236}">
              <a16:creationId xmlns:a16="http://schemas.microsoft.com/office/drawing/2014/main" id="{D53FE20B-7146-4485-97E0-6039815AC581}"/>
            </a:ext>
          </a:extLst>
        </xdr:cNvPr>
        <xdr:cNvSpPr/>
      </xdr:nvSpPr>
      <xdr:spPr>
        <a:xfrm flipH="1">
          <a:off x="12230100" y="4086224"/>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20</xdr:row>
      <xdr:rowOff>0</xdr:rowOff>
    </xdr:from>
    <xdr:to>
      <xdr:col>14</xdr:col>
      <xdr:colOff>45719</xdr:colOff>
      <xdr:row>21</xdr:row>
      <xdr:rowOff>47625</xdr:rowOff>
    </xdr:to>
    <xdr:sp macro="" textlink="">
      <xdr:nvSpPr>
        <xdr:cNvPr id="180" name="正方形/長方形 179">
          <a:extLst>
            <a:ext uri="{FF2B5EF4-FFF2-40B4-BE49-F238E27FC236}">
              <a16:creationId xmlns:a16="http://schemas.microsoft.com/office/drawing/2014/main" id="{4E9F4A4E-5DE0-46A5-A146-CF90654390F1}"/>
            </a:ext>
          </a:extLst>
        </xdr:cNvPr>
        <xdr:cNvSpPr/>
      </xdr:nvSpPr>
      <xdr:spPr>
        <a:xfrm flipH="1">
          <a:off x="12220575" y="493395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39</xdr:row>
      <xdr:rowOff>0</xdr:rowOff>
    </xdr:from>
    <xdr:to>
      <xdr:col>14</xdr:col>
      <xdr:colOff>45719</xdr:colOff>
      <xdr:row>40</xdr:row>
      <xdr:rowOff>47625</xdr:rowOff>
    </xdr:to>
    <xdr:sp macro="" textlink="">
      <xdr:nvSpPr>
        <xdr:cNvPr id="181" name="正方形/長方形 180">
          <a:extLst>
            <a:ext uri="{FF2B5EF4-FFF2-40B4-BE49-F238E27FC236}">
              <a16:creationId xmlns:a16="http://schemas.microsoft.com/office/drawing/2014/main" id="{A1686D71-3D44-47A8-AB38-B9509A7F5C9D}"/>
            </a:ext>
          </a:extLst>
        </xdr:cNvPr>
        <xdr:cNvSpPr/>
      </xdr:nvSpPr>
      <xdr:spPr>
        <a:xfrm flipH="1">
          <a:off x="12220575" y="891540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43</xdr:row>
      <xdr:rowOff>0</xdr:rowOff>
    </xdr:from>
    <xdr:to>
      <xdr:col>14</xdr:col>
      <xdr:colOff>45719</xdr:colOff>
      <xdr:row>44</xdr:row>
      <xdr:rowOff>47625</xdr:rowOff>
    </xdr:to>
    <xdr:sp macro="" textlink="">
      <xdr:nvSpPr>
        <xdr:cNvPr id="182" name="正方形/長方形 181">
          <a:extLst>
            <a:ext uri="{FF2B5EF4-FFF2-40B4-BE49-F238E27FC236}">
              <a16:creationId xmlns:a16="http://schemas.microsoft.com/office/drawing/2014/main" id="{810E2BBA-6235-4073-832B-8F413DD9A012}"/>
            </a:ext>
          </a:extLst>
        </xdr:cNvPr>
        <xdr:cNvSpPr/>
      </xdr:nvSpPr>
      <xdr:spPr>
        <a:xfrm flipH="1">
          <a:off x="12220575" y="975360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D5E7F5A7-F189-44AC-81C1-A5DBDC9D0530}"/>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63D8ABB1-B5E5-444D-AA29-76E78016F4E2}"/>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D895A473-463E-4A0A-87EF-8AF8FB861C3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B49126DC-41E1-4DF5-B68F-A92401E70B1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8C2171BD-5E00-44B3-AAD7-5BF333A67DDF}"/>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7710E8EA-B35D-488D-9782-D4173077C60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C0942CA5-0903-413A-BB35-5DB75C2A69DF}"/>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23B792F7-B6F1-41A7-8A36-7A76FAF59FCD}"/>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D6627128-7BA4-4A61-80DB-619579B493C7}"/>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FA01645A-6E26-4FA2-9022-2802E41660B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55AC1E6A-CB5D-42D5-84B9-7F3786167138}"/>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267C1190-580A-4755-AE33-1953B303ECD3}"/>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72BBAFC8-B9F6-4ADA-9462-481D80511B8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1FCF1744-A79B-4C89-A1EE-4CF2AE784DD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23335755-5A41-409B-8C0A-C0A24F533B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2A9F1DB4-9347-4156-9AA2-1BF5365F9FA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A0985950-7C98-41BF-8032-F6CC53AD0AB5}"/>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DD1D19D3-DA96-4A86-A4F1-A04235023D8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04D066C2-F814-4670-83D9-7CF94CA28EF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8FD4FDAC-27CD-4ED7-AEAD-1AAB5D047501}"/>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2DBE077C-701F-4B7F-AFAB-3155E8993A35}"/>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86F29853-F9CE-441D-902B-9D0C8DFFFE4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2E29E02E-8C54-4DD9-B24A-D533F9670DF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D3E02F6B-C880-42B0-9241-93FEC415129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ABDCA36B-F32B-4B05-B23A-019144B1DF10}"/>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2B0D470A-5106-472B-9D6C-854CDE8FB21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30A21682-5CFF-480D-A178-1E7017CDEC8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318B670E-BF25-4F9C-B5B3-93C82B7943E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99686AF2-C578-4460-AFE4-B9A07E26E05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6EF3F7F5-9CB7-4B7F-944D-6A0809C40EB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EF71D11D-46D1-4017-B19F-05C565D2091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23BB32F6-AAC3-422A-A274-2044D01D0B3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AE2D15DF-5B6B-4CAF-9546-6488E422AA0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3D738F73-DF85-435F-8B00-979DA6E016A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7221213D-A3BF-4F25-BE10-10E257B5F0A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043601B4-7C7E-4027-8EF4-A300AF18985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A055256C-4304-4697-9E5E-3B21BE57B099}"/>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37E77822-6115-42E8-AE13-3EE7BEE0D0C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275EE8AE-07D1-4E15-978B-B68FB4C3950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AC6E8A74-8FE0-4567-9FCB-A030F65247BA}"/>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AA9402DA-B225-445C-A29F-30C79E7ACA19}"/>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52281BD6-5A50-420E-B103-DCD44886936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C2E5C21B-7F9D-4C8B-8714-B20B515F333B}"/>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D68BCB3B-0ECB-4739-906A-105BB343E53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48014160-6BED-4BFD-AC56-37F7AFE2FB4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FC3BD23-7881-4347-9559-36490F2D4FD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04E1E970-7D8B-4B7C-A296-B75B51F5A2E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AC3B59A8-C5FA-4131-9EE3-A8860048D03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BE5E403C-0D87-4F5A-A77D-2BFF2FC41A8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4AF1B189-60A6-41AB-AC26-A1F3CA74393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89A83B42-2218-443A-B624-F6DF99B0FD5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7260FB2C-9423-44EF-AADD-9C05244C586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09A57DF4-8381-4E66-A71C-72BFE4E4314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AB536CB5-EE38-482E-BB02-FB7357D20B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D1564D4D-3FF3-4BBF-B3A9-FD4BBE03F75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ADB3F3BE-D805-4474-8863-2F64C5D166F9}"/>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759520AA-2096-475D-872C-B92ADC9F2463}"/>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A698386E-FFFE-492C-8DCD-EFE9C1A6EFC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3C1A718D-DC4F-4DD9-9482-6A504C497F74}"/>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96100CED-02FB-4D0B-8339-CB6716F48F6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2" name="テキスト ボックス 61">
          <a:extLst>
            <a:ext uri="{FF2B5EF4-FFF2-40B4-BE49-F238E27FC236}">
              <a16:creationId xmlns:a16="http://schemas.microsoft.com/office/drawing/2014/main" id="{E6DBBFB2-9AD4-4658-A273-BF418FA3C45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3" name="テキスト ボックス 62">
          <a:extLst>
            <a:ext uri="{FF2B5EF4-FFF2-40B4-BE49-F238E27FC236}">
              <a16:creationId xmlns:a16="http://schemas.microsoft.com/office/drawing/2014/main" id="{D28581A6-6AC6-48DE-80F6-9E7FE593909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4" name="テキスト ボックス 63">
          <a:extLst>
            <a:ext uri="{FF2B5EF4-FFF2-40B4-BE49-F238E27FC236}">
              <a16:creationId xmlns:a16="http://schemas.microsoft.com/office/drawing/2014/main" id="{B19943A2-4EE2-4580-8C5A-8F18E591325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65" name="テキスト ボックス 64">
          <a:extLst>
            <a:ext uri="{FF2B5EF4-FFF2-40B4-BE49-F238E27FC236}">
              <a16:creationId xmlns:a16="http://schemas.microsoft.com/office/drawing/2014/main" id="{FD657C6F-37D2-4C4E-90D0-16FF894B4CDC}"/>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66" name="テキスト ボックス 65">
          <a:extLst>
            <a:ext uri="{FF2B5EF4-FFF2-40B4-BE49-F238E27FC236}">
              <a16:creationId xmlns:a16="http://schemas.microsoft.com/office/drawing/2014/main" id="{8BC82959-4C34-4548-B5FE-4AFE67A0890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7" name="テキスト ボックス 66">
          <a:extLst>
            <a:ext uri="{FF2B5EF4-FFF2-40B4-BE49-F238E27FC236}">
              <a16:creationId xmlns:a16="http://schemas.microsoft.com/office/drawing/2014/main" id="{4115F095-9C19-435A-AC7D-3B00A1ED594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8" name="テキスト ボックス 67">
          <a:extLst>
            <a:ext uri="{FF2B5EF4-FFF2-40B4-BE49-F238E27FC236}">
              <a16:creationId xmlns:a16="http://schemas.microsoft.com/office/drawing/2014/main" id="{30990416-7DBB-4777-85AD-E3BD1BB4909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9" name="テキスト ボックス 68">
          <a:extLst>
            <a:ext uri="{FF2B5EF4-FFF2-40B4-BE49-F238E27FC236}">
              <a16:creationId xmlns:a16="http://schemas.microsoft.com/office/drawing/2014/main" id="{97B91C95-8B60-4BBC-8196-2AB129F89BE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70" name="テキスト ボックス 69">
          <a:extLst>
            <a:ext uri="{FF2B5EF4-FFF2-40B4-BE49-F238E27FC236}">
              <a16:creationId xmlns:a16="http://schemas.microsoft.com/office/drawing/2014/main" id="{B262A95C-EA59-4531-91A1-976C7FD4C4A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1" name="テキスト ボックス 70">
          <a:extLst>
            <a:ext uri="{FF2B5EF4-FFF2-40B4-BE49-F238E27FC236}">
              <a16:creationId xmlns:a16="http://schemas.microsoft.com/office/drawing/2014/main" id="{DAE4C79F-7DE5-4B5D-AB8C-D282E3BAE04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72" name="テキスト ボックス 71">
          <a:extLst>
            <a:ext uri="{FF2B5EF4-FFF2-40B4-BE49-F238E27FC236}">
              <a16:creationId xmlns:a16="http://schemas.microsoft.com/office/drawing/2014/main" id="{59C8FA23-7E66-4BB0-98ED-E03159F003E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73" name="テキスト ボックス 72">
          <a:extLst>
            <a:ext uri="{FF2B5EF4-FFF2-40B4-BE49-F238E27FC236}">
              <a16:creationId xmlns:a16="http://schemas.microsoft.com/office/drawing/2014/main" id="{42486A2F-4534-4F2A-A334-AB12F2C51530}"/>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4" name="テキスト ボックス 73">
          <a:extLst>
            <a:ext uri="{FF2B5EF4-FFF2-40B4-BE49-F238E27FC236}">
              <a16:creationId xmlns:a16="http://schemas.microsoft.com/office/drawing/2014/main" id="{45FA10C6-32B0-4C92-A29D-8CD648556EFC}"/>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5" name="テキスト ボックス 74">
          <a:extLst>
            <a:ext uri="{FF2B5EF4-FFF2-40B4-BE49-F238E27FC236}">
              <a16:creationId xmlns:a16="http://schemas.microsoft.com/office/drawing/2014/main" id="{5A4F5DD5-140C-4B83-8A73-A8FCD5216A1B}"/>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6" name="テキスト ボックス 75">
          <a:extLst>
            <a:ext uri="{FF2B5EF4-FFF2-40B4-BE49-F238E27FC236}">
              <a16:creationId xmlns:a16="http://schemas.microsoft.com/office/drawing/2014/main" id="{2D84C14C-028B-4704-9630-BA665F4EA7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7" name="テキスト ボックス 76">
          <a:extLst>
            <a:ext uri="{FF2B5EF4-FFF2-40B4-BE49-F238E27FC236}">
              <a16:creationId xmlns:a16="http://schemas.microsoft.com/office/drawing/2014/main" id="{9A862CD7-E8CB-4781-A820-646E0FC7AAD6}"/>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8" name="テキスト ボックス 77">
          <a:extLst>
            <a:ext uri="{FF2B5EF4-FFF2-40B4-BE49-F238E27FC236}">
              <a16:creationId xmlns:a16="http://schemas.microsoft.com/office/drawing/2014/main" id="{C4742C0B-6E5A-40B1-A777-0E252B794FE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9" name="テキスト ボックス 78">
          <a:extLst>
            <a:ext uri="{FF2B5EF4-FFF2-40B4-BE49-F238E27FC236}">
              <a16:creationId xmlns:a16="http://schemas.microsoft.com/office/drawing/2014/main" id="{966DA06A-ED66-41DF-BB63-83C1F3FD9CF1}"/>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0" name="テキスト ボックス 79">
          <a:extLst>
            <a:ext uri="{FF2B5EF4-FFF2-40B4-BE49-F238E27FC236}">
              <a16:creationId xmlns:a16="http://schemas.microsoft.com/office/drawing/2014/main" id="{207BE423-14DD-4D42-B350-812035D117A5}"/>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1" name="テキスト ボックス 80">
          <a:extLst>
            <a:ext uri="{FF2B5EF4-FFF2-40B4-BE49-F238E27FC236}">
              <a16:creationId xmlns:a16="http://schemas.microsoft.com/office/drawing/2014/main" id="{58B9861A-81C3-40F0-8757-761666FBE4F8}"/>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2" name="テキスト ボックス 81">
          <a:extLst>
            <a:ext uri="{FF2B5EF4-FFF2-40B4-BE49-F238E27FC236}">
              <a16:creationId xmlns:a16="http://schemas.microsoft.com/office/drawing/2014/main" id="{7B08BB82-62E2-43AB-BCEB-595DCE019B0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3" name="テキスト ボックス 82">
          <a:extLst>
            <a:ext uri="{FF2B5EF4-FFF2-40B4-BE49-F238E27FC236}">
              <a16:creationId xmlns:a16="http://schemas.microsoft.com/office/drawing/2014/main" id="{EE26816E-43F1-4A8F-95D4-DEBE5A6EFD9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4" name="テキスト ボックス 83">
          <a:extLst>
            <a:ext uri="{FF2B5EF4-FFF2-40B4-BE49-F238E27FC236}">
              <a16:creationId xmlns:a16="http://schemas.microsoft.com/office/drawing/2014/main" id="{A912FDD5-045F-429D-9D60-0183875DE63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5" name="テキスト ボックス 84">
          <a:extLst>
            <a:ext uri="{FF2B5EF4-FFF2-40B4-BE49-F238E27FC236}">
              <a16:creationId xmlns:a16="http://schemas.microsoft.com/office/drawing/2014/main" id="{8E258421-D22B-4E18-93A9-05C48B58251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6" name="テキスト ボックス 85">
          <a:extLst>
            <a:ext uri="{FF2B5EF4-FFF2-40B4-BE49-F238E27FC236}">
              <a16:creationId xmlns:a16="http://schemas.microsoft.com/office/drawing/2014/main" id="{7A66109B-272B-4734-91A5-9822B6C68D9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7" name="テキスト ボックス 86">
          <a:extLst>
            <a:ext uri="{FF2B5EF4-FFF2-40B4-BE49-F238E27FC236}">
              <a16:creationId xmlns:a16="http://schemas.microsoft.com/office/drawing/2014/main" id="{9B27B03B-AF77-421A-A9E7-B3D949D4C32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88" name="テキスト ボックス 87">
          <a:extLst>
            <a:ext uri="{FF2B5EF4-FFF2-40B4-BE49-F238E27FC236}">
              <a16:creationId xmlns:a16="http://schemas.microsoft.com/office/drawing/2014/main" id="{0C760CFD-8189-42C4-BA3C-EA12F3537659}"/>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9" name="テキスト ボックス 88">
          <a:extLst>
            <a:ext uri="{FF2B5EF4-FFF2-40B4-BE49-F238E27FC236}">
              <a16:creationId xmlns:a16="http://schemas.microsoft.com/office/drawing/2014/main" id="{173EB786-7FD6-4282-A4DC-C98162391564}"/>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0" name="テキスト ボックス 89">
          <a:extLst>
            <a:ext uri="{FF2B5EF4-FFF2-40B4-BE49-F238E27FC236}">
              <a16:creationId xmlns:a16="http://schemas.microsoft.com/office/drawing/2014/main" id="{ED1B14CF-BA7F-49B4-90AC-9384FDFB62DE}"/>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1" name="テキスト ボックス 90">
          <a:extLst>
            <a:ext uri="{FF2B5EF4-FFF2-40B4-BE49-F238E27FC236}">
              <a16:creationId xmlns:a16="http://schemas.microsoft.com/office/drawing/2014/main" id="{70B8E836-B308-48E6-8493-55D785311B81}"/>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2" name="テキスト ボックス 91">
          <a:extLst>
            <a:ext uri="{FF2B5EF4-FFF2-40B4-BE49-F238E27FC236}">
              <a16:creationId xmlns:a16="http://schemas.microsoft.com/office/drawing/2014/main" id="{239AEC5A-A420-4A56-9EEC-B8ABBC68C71C}"/>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93" name="テキスト ボックス 92">
          <a:extLst>
            <a:ext uri="{FF2B5EF4-FFF2-40B4-BE49-F238E27FC236}">
              <a16:creationId xmlns:a16="http://schemas.microsoft.com/office/drawing/2014/main" id="{B78CF25C-3BD8-4792-B128-334B879412C7}"/>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4" name="テキスト ボックス 93">
          <a:extLst>
            <a:ext uri="{FF2B5EF4-FFF2-40B4-BE49-F238E27FC236}">
              <a16:creationId xmlns:a16="http://schemas.microsoft.com/office/drawing/2014/main" id="{2D51B57B-A3AE-47BD-80CE-5F2438076F57}"/>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5" name="テキスト ボックス 94">
          <a:extLst>
            <a:ext uri="{FF2B5EF4-FFF2-40B4-BE49-F238E27FC236}">
              <a16:creationId xmlns:a16="http://schemas.microsoft.com/office/drawing/2014/main" id="{1FD3BF6A-38D5-4EFB-B189-69177AE55C97}"/>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6" name="テキスト ボックス 95">
          <a:extLst>
            <a:ext uri="{FF2B5EF4-FFF2-40B4-BE49-F238E27FC236}">
              <a16:creationId xmlns:a16="http://schemas.microsoft.com/office/drawing/2014/main" id="{0A8F777F-C1AA-4667-8CAB-526A92FFEA20}"/>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7" name="テキスト ボックス 96">
          <a:extLst>
            <a:ext uri="{FF2B5EF4-FFF2-40B4-BE49-F238E27FC236}">
              <a16:creationId xmlns:a16="http://schemas.microsoft.com/office/drawing/2014/main" id="{C71935A6-E187-40F9-9A35-F07597FBC497}"/>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8" name="テキスト ボックス 97">
          <a:extLst>
            <a:ext uri="{FF2B5EF4-FFF2-40B4-BE49-F238E27FC236}">
              <a16:creationId xmlns:a16="http://schemas.microsoft.com/office/drawing/2014/main" id="{16E9607E-CE6A-45E1-AC23-83E7E3E85842}"/>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9" name="テキスト ボックス 98">
          <a:extLst>
            <a:ext uri="{FF2B5EF4-FFF2-40B4-BE49-F238E27FC236}">
              <a16:creationId xmlns:a16="http://schemas.microsoft.com/office/drawing/2014/main" id="{BACC1AD1-1D77-44A9-A33A-16A3B37CF18C}"/>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0" name="テキスト ボックス 99">
          <a:extLst>
            <a:ext uri="{FF2B5EF4-FFF2-40B4-BE49-F238E27FC236}">
              <a16:creationId xmlns:a16="http://schemas.microsoft.com/office/drawing/2014/main" id="{6A21F805-49E7-49A6-9084-BC8A66466763}"/>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1" name="テキスト ボックス 100">
          <a:extLst>
            <a:ext uri="{FF2B5EF4-FFF2-40B4-BE49-F238E27FC236}">
              <a16:creationId xmlns:a16="http://schemas.microsoft.com/office/drawing/2014/main" id="{952BEFC6-7388-4820-AF49-D02746E8904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2" name="テキスト ボックス 101">
          <a:extLst>
            <a:ext uri="{FF2B5EF4-FFF2-40B4-BE49-F238E27FC236}">
              <a16:creationId xmlns:a16="http://schemas.microsoft.com/office/drawing/2014/main" id="{4135DDDC-7D6E-436B-B86B-58CBFF97E2CC}"/>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3" name="テキスト ボックス 102">
          <a:extLst>
            <a:ext uri="{FF2B5EF4-FFF2-40B4-BE49-F238E27FC236}">
              <a16:creationId xmlns:a16="http://schemas.microsoft.com/office/drawing/2014/main" id="{8807A2B9-2C2E-47A5-9961-61282E6DA5D6}"/>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4" name="テキスト ボックス 103">
          <a:extLst>
            <a:ext uri="{FF2B5EF4-FFF2-40B4-BE49-F238E27FC236}">
              <a16:creationId xmlns:a16="http://schemas.microsoft.com/office/drawing/2014/main" id="{058B9640-4012-48DF-A764-DAFE7BC6D89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5" name="テキスト ボックス 104">
          <a:extLst>
            <a:ext uri="{FF2B5EF4-FFF2-40B4-BE49-F238E27FC236}">
              <a16:creationId xmlns:a16="http://schemas.microsoft.com/office/drawing/2014/main" id="{6C05D5FA-5090-408B-9DEB-F75F7FBF12D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6" name="テキスト ボックス 105">
          <a:extLst>
            <a:ext uri="{FF2B5EF4-FFF2-40B4-BE49-F238E27FC236}">
              <a16:creationId xmlns:a16="http://schemas.microsoft.com/office/drawing/2014/main" id="{CF29C23D-0DB8-4E8F-AD93-75456C53D74E}"/>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7" name="テキスト ボックス 106">
          <a:extLst>
            <a:ext uri="{FF2B5EF4-FFF2-40B4-BE49-F238E27FC236}">
              <a16:creationId xmlns:a16="http://schemas.microsoft.com/office/drawing/2014/main" id="{A4D27FD0-5EAE-47F2-8240-A210CBE18F0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8" name="テキスト ボックス 107">
          <a:extLst>
            <a:ext uri="{FF2B5EF4-FFF2-40B4-BE49-F238E27FC236}">
              <a16:creationId xmlns:a16="http://schemas.microsoft.com/office/drawing/2014/main" id="{0BC8B480-8240-4203-B13C-6F17DBEA3BA0}"/>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9" name="テキスト ボックス 108">
          <a:extLst>
            <a:ext uri="{FF2B5EF4-FFF2-40B4-BE49-F238E27FC236}">
              <a16:creationId xmlns:a16="http://schemas.microsoft.com/office/drawing/2014/main" id="{BB5BECB5-A05C-4495-A7BE-F0E8DF0418B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0" name="テキスト ボックス 109">
          <a:extLst>
            <a:ext uri="{FF2B5EF4-FFF2-40B4-BE49-F238E27FC236}">
              <a16:creationId xmlns:a16="http://schemas.microsoft.com/office/drawing/2014/main" id="{9688E59A-555F-423D-96D8-528AAB5704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1" name="テキスト ボックス 110">
          <a:extLst>
            <a:ext uri="{FF2B5EF4-FFF2-40B4-BE49-F238E27FC236}">
              <a16:creationId xmlns:a16="http://schemas.microsoft.com/office/drawing/2014/main" id="{DEFF6F1C-4DD6-4AB9-9B73-BF7C9067B6F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2" name="テキスト ボックス 111">
          <a:extLst>
            <a:ext uri="{FF2B5EF4-FFF2-40B4-BE49-F238E27FC236}">
              <a16:creationId xmlns:a16="http://schemas.microsoft.com/office/drawing/2014/main" id="{849107F2-0816-488A-B431-31829BC752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3" name="テキスト ボックス 112">
          <a:extLst>
            <a:ext uri="{FF2B5EF4-FFF2-40B4-BE49-F238E27FC236}">
              <a16:creationId xmlns:a16="http://schemas.microsoft.com/office/drawing/2014/main" id="{B10BA600-F0CF-4990-800C-AD1D75E0AB95}"/>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4" name="テキスト ボックス 113">
          <a:extLst>
            <a:ext uri="{FF2B5EF4-FFF2-40B4-BE49-F238E27FC236}">
              <a16:creationId xmlns:a16="http://schemas.microsoft.com/office/drawing/2014/main" id="{36896C15-BC03-4C20-94AE-8EA914AAF5EE}"/>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5" name="テキスト ボックス 114">
          <a:extLst>
            <a:ext uri="{FF2B5EF4-FFF2-40B4-BE49-F238E27FC236}">
              <a16:creationId xmlns:a16="http://schemas.microsoft.com/office/drawing/2014/main" id="{F46A6B47-8D38-4EEB-8E8E-9E5FC43C2A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49D4C500-3E32-47AF-9F8D-189F910B1852}"/>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470A42D9-8096-42CB-BB60-305FDC7045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7245986A-2694-4FF9-A178-984F67118C50}"/>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20379D0B-6D39-473D-A12E-506D0EF0A777}"/>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0" name="テキスト ボックス 119">
          <a:extLst>
            <a:ext uri="{FF2B5EF4-FFF2-40B4-BE49-F238E27FC236}">
              <a16:creationId xmlns:a16="http://schemas.microsoft.com/office/drawing/2014/main" id="{31AFF50F-F848-4B00-8472-CA63C705B7F7}"/>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0A2F291F-1D60-4445-8621-B36508DD163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2" name="テキスト ボックス 121">
          <a:extLst>
            <a:ext uri="{FF2B5EF4-FFF2-40B4-BE49-F238E27FC236}">
              <a16:creationId xmlns:a16="http://schemas.microsoft.com/office/drawing/2014/main" id="{82E52D23-D16A-43AA-B9F5-CE64AD5B80C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3" name="テキスト ボックス 122">
          <a:extLst>
            <a:ext uri="{FF2B5EF4-FFF2-40B4-BE49-F238E27FC236}">
              <a16:creationId xmlns:a16="http://schemas.microsoft.com/office/drawing/2014/main" id="{7FCA8F79-F5CE-47A9-9A24-AC4D8F3F7B7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4" name="テキスト ボックス 123">
          <a:extLst>
            <a:ext uri="{FF2B5EF4-FFF2-40B4-BE49-F238E27FC236}">
              <a16:creationId xmlns:a16="http://schemas.microsoft.com/office/drawing/2014/main" id="{5255C991-8602-42C4-B413-6561598BFC7A}"/>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25" name="テキスト ボックス 124">
          <a:extLst>
            <a:ext uri="{FF2B5EF4-FFF2-40B4-BE49-F238E27FC236}">
              <a16:creationId xmlns:a16="http://schemas.microsoft.com/office/drawing/2014/main" id="{71BCC006-F56A-4001-850D-C655CB5048C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6" name="テキスト ボックス 125">
          <a:extLst>
            <a:ext uri="{FF2B5EF4-FFF2-40B4-BE49-F238E27FC236}">
              <a16:creationId xmlns:a16="http://schemas.microsoft.com/office/drawing/2014/main" id="{B9F2D9CE-A04B-4A5B-AA88-0A473CF8B603}"/>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7" name="テキスト ボックス 126">
          <a:extLst>
            <a:ext uri="{FF2B5EF4-FFF2-40B4-BE49-F238E27FC236}">
              <a16:creationId xmlns:a16="http://schemas.microsoft.com/office/drawing/2014/main" id="{7AFBE3AD-7B93-492C-9720-416317156CD2}"/>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8" name="テキスト ボックス 127">
          <a:extLst>
            <a:ext uri="{FF2B5EF4-FFF2-40B4-BE49-F238E27FC236}">
              <a16:creationId xmlns:a16="http://schemas.microsoft.com/office/drawing/2014/main" id="{0C270944-E5CE-41BA-8BE7-0755A7096F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9" name="テキスト ボックス 128">
          <a:extLst>
            <a:ext uri="{FF2B5EF4-FFF2-40B4-BE49-F238E27FC236}">
              <a16:creationId xmlns:a16="http://schemas.microsoft.com/office/drawing/2014/main" id="{0324A1A5-9D7A-48A6-B685-78623D06F629}"/>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0" name="テキスト ボックス 129">
          <a:extLst>
            <a:ext uri="{FF2B5EF4-FFF2-40B4-BE49-F238E27FC236}">
              <a16:creationId xmlns:a16="http://schemas.microsoft.com/office/drawing/2014/main" id="{BCAAA655-B898-4A85-874C-0122388B39D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1" name="テキスト ボックス 130">
          <a:extLst>
            <a:ext uri="{FF2B5EF4-FFF2-40B4-BE49-F238E27FC236}">
              <a16:creationId xmlns:a16="http://schemas.microsoft.com/office/drawing/2014/main" id="{69409770-6E9F-441E-B3DD-A31A52BEC23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2" name="テキスト ボックス 131">
          <a:extLst>
            <a:ext uri="{FF2B5EF4-FFF2-40B4-BE49-F238E27FC236}">
              <a16:creationId xmlns:a16="http://schemas.microsoft.com/office/drawing/2014/main" id="{B4F76000-A025-4441-8C77-829245D0F71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3" name="テキスト ボックス 132">
          <a:extLst>
            <a:ext uri="{FF2B5EF4-FFF2-40B4-BE49-F238E27FC236}">
              <a16:creationId xmlns:a16="http://schemas.microsoft.com/office/drawing/2014/main" id="{1F58B47C-43FD-4986-BF52-5B88F4654C3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4" name="テキスト ボックス 133">
          <a:extLst>
            <a:ext uri="{FF2B5EF4-FFF2-40B4-BE49-F238E27FC236}">
              <a16:creationId xmlns:a16="http://schemas.microsoft.com/office/drawing/2014/main" id="{93DC30F3-48C4-4B54-85B4-9525560D3730}"/>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5" name="テキスト ボックス 134">
          <a:extLst>
            <a:ext uri="{FF2B5EF4-FFF2-40B4-BE49-F238E27FC236}">
              <a16:creationId xmlns:a16="http://schemas.microsoft.com/office/drawing/2014/main" id="{1A21ED24-1DF4-4F75-AEA1-85029C8DCC3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6" name="テキスト ボックス 135">
          <a:extLst>
            <a:ext uri="{FF2B5EF4-FFF2-40B4-BE49-F238E27FC236}">
              <a16:creationId xmlns:a16="http://schemas.microsoft.com/office/drawing/2014/main" id="{2D63B06B-266F-428B-A564-61A8599B2C2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7" name="テキスト ボックス 136">
          <a:extLst>
            <a:ext uri="{FF2B5EF4-FFF2-40B4-BE49-F238E27FC236}">
              <a16:creationId xmlns:a16="http://schemas.microsoft.com/office/drawing/2014/main" id="{C26FE529-7B55-43FD-8E8E-50B2CC0874F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8" name="テキスト ボックス 137">
          <a:extLst>
            <a:ext uri="{FF2B5EF4-FFF2-40B4-BE49-F238E27FC236}">
              <a16:creationId xmlns:a16="http://schemas.microsoft.com/office/drawing/2014/main" id="{1D3FACFA-9E9F-483B-BA47-5524F9E050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9" name="テキスト ボックス 138">
          <a:extLst>
            <a:ext uri="{FF2B5EF4-FFF2-40B4-BE49-F238E27FC236}">
              <a16:creationId xmlns:a16="http://schemas.microsoft.com/office/drawing/2014/main" id="{52D12356-1ADE-4173-9DC1-E3B9092586BF}"/>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0" name="テキスト ボックス 139">
          <a:extLst>
            <a:ext uri="{FF2B5EF4-FFF2-40B4-BE49-F238E27FC236}">
              <a16:creationId xmlns:a16="http://schemas.microsoft.com/office/drawing/2014/main" id="{43008027-60FC-4C49-BD71-536561ADEB5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1" name="テキスト ボックス 140">
          <a:extLst>
            <a:ext uri="{FF2B5EF4-FFF2-40B4-BE49-F238E27FC236}">
              <a16:creationId xmlns:a16="http://schemas.microsoft.com/office/drawing/2014/main" id="{994B2508-3DE2-465D-9AC8-9E0C0DF1382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2" name="テキスト ボックス 141">
          <a:extLst>
            <a:ext uri="{FF2B5EF4-FFF2-40B4-BE49-F238E27FC236}">
              <a16:creationId xmlns:a16="http://schemas.microsoft.com/office/drawing/2014/main" id="{78E34824-5C77-49E5-B686-0631AC6E6E87}"/>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3" name="テキスト ボックス 142">
          <a:extLst>
            <a:ext uri="{FF2B5EF4-FFF2-40B4-BE49-F238E27FC236}">
              <a16:creationId xmlns:a16="http://schemas.microsoft.com/office/drawing/2014/main" id="{845EE564-8C94-4277-9606-EB662AE6293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4" name="テキスト ボックス 143">
          <a:extLst>
            <a:ext uri="{FF2B5EF4-FFF2-40B4-BE49-F238E27FC236}">
              <a16:creationId xmlns:a16="http://schemas.microsoft.com/office/drawing/2014/main" id="{40DCE94D-F650-49A1-B167-E601DEC67D0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5" name="テキスト ボックス 144">
          <a:extLst>
            <a:ext uri="{FF2B5EF4-FFF2-40B4-BE49-F238E27FC236}">
              <a16:creationId xmlns:a16="http://schemas.microsoft.com/office/drawing/2014/main" id="{BC1FA70C-4E14-4B12-ADB7-D2A9E6797EA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6" name="テキスト ボックス 145">
          <a:extLst>
            <a:ext uri="{FF2B5EF4-FFF2-40B4-BE49-F238E27FC236}">
              <a16:creationId xmlns:a16="http://schemas.microsoft.com/office/drawing/2014/main" id="{12C2083E-8F8D-48E7-A074-B0A9783128DC}"/>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7" name="テキスト ボックス 146">
          <a:extLst>
            <a:ext uri="{FF2B5EF4-FFF2-40B4-BE49-F238E27FC236}">
              <a16:creationId xmlns:a16="http://schemas.microsoft.com/office/drawing/2014/main" id="{71D28999-51C5-4466-B971-D461B40259AA}"/>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8" name="テキスト ボックス 147">
          <a:extLst>
            <a:ext uri="{FF2B5EF4-FFF2-40B4-BE49-F238E27FC236}">
              <a16:creationId xmlns:a16="http://schemas.microsoft.com/office/drawing/2014/main" id="{E6D23ABA-9FE1-4E67-9A96-9563B34420B3}"/>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9" name="テキスト ボックス 148">
          <a:extLst>
            <a:ext uri="{FF2B5EF4-FFF2-40B4-BE49-F238E27FC236}">
              <a16:creationId xmlns:a16="http://schemas.microsoft.com/office/drawing/2014/main" id="{FBF803F6-842B-41A0-9D5D-9EFF0740B03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0" name="テキスト ボックス 149">
          <a:extLst>
            <a:ext uri="{FF2B5EF4-FFF2-40B4-BE49-F238E27FC236}">
              <a16:creationId xmlns:a16="http://schemas.microsoft.com/office/drawing/2014/main" id="{85FBBC0B-475C-4C9C-86C9-961BB8B3D4FA}"/>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1" name="テキスト ボックス 150">
          <a:extLst>
            <a:ext uri="{FF2B5EF4-FFF2-40B4-BE49-F238E27FC236}">
              <a16:creationId xmlns:a16="http://schemas.microsoft.com/office/drawing/2014/main" id="{7B99AA37-B6A6-4D7D-836A-0CD0272FD378}"/>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2" name="テキスト ボックス 151">
          <a:extLst>
            <a:ext uri="{FF2B5EF4-FFF2-40B4-BE49-F238E27FC236}">
              <a16:creationId xmlns:a16="http://schemas.microsoft.com/office/drawing/2014/main" id="{8566DC01-5A1D-4A8A-96D1-0B61A51ED69F}"/>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3" name="テキスト ボックス 152">
          <a:extLst>
            <a:ext uri="{FF2B5EF4-FFF2-40B4-BE49-F238E27FC236}">
              <a16:creationId xmlns:a16="http://schemas.microsoft.com/office/drawing/2014/main" id="{FF37A521-277B-4708-9978-65EE64014D4D}"/>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4" name="テキスト ボックス 153">
          <a:extLst>
            <a:ext uri="{FF2B5EF4-FFF2-40B4-BE49-F238E27FC236}">
              <a16:creationId xmlns:a16="http://schemas.microsoft.com/office/drawing/2014/main" id="{5A191829-71F9-4F8B-8C40-95321919BAF8}"/>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5" name="テキスト ボックス 154">
          <a:extLst>
            <a:ext uri="{FF2B5EF4-FFF2-40B4-BE49-F238E27FC236}">
              <a16:creationId xmlns:a16="http://schemas.microsoft.com/office/drawing/2014/main" id="{F2736F27-DF01-4AA1-B5DB-78DDC2D30E7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6" name="テキスト ボックス 155">
          <a:extLst>
            <a:ext uri="{FF2B5EF4-FFF2-40B4-BE49-F238E27FC236}">
              <a16:creationId xmlns:a16="http://schemas.microsoft.com/office/drawing/2014/main" id="{4AE5C263-3390-423A-869E-04EC9788AE9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7" name="テキスト ボックス 156">
          <a:extLst>
            <a:ext uri="{FF2B5EF4-FFF2-40B4-BE49-F238E27FC236}">
              <a16:creationId xmlns:a16="http://schemas.microsoft.com/office/drawing/2014/main" id="{C460EEF0-A2B3-4CAE-A2C4-4ABC2B81663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8" name="テキスト ボックス 157">
          <a:extLst>
            <a:ext uri="{FF2B5EF4-FFF2-40B4-BE49-F238E27FC236}">
              <a16:creationId xmlns:a16="http://schemas.microsoft.com/office/drawing/2014/main" id="{7F7D7974-EB26-4F95-B017-9117495C8BB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9" name="テキスト ボックス 158">
          <a:extLst>
            <a:ext uri="{FF2B5EF4-FFF2-40B4-BE49-F238E27FC236}">
              <a16:creationId xmlns:a16="http://schemas.microsoft.com/office/drawing/2014/main" id="{0E8CB055-508D-4CC0-8FD5-6B0530DAAD49}"/>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4" name="テキスト ボックス 163">
          <a:extLst>
            <a:ext uri="{FF2B5EF4-FFF2-40B4-BE49-F238E27FC236}">
              <a16:creationId xmlns:a16="http://schemas.microsoft.com/office/drawing/2014/main" id="{CC5B3D75-C853-437E-BD6D-83BE7626D94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5" name="テキスト ボックス 164">
          <a:extLst>
            <a:ext uri="{FF2B5EF4-FFF2-40B4-BE49-F238E27FC236}">
              <a16:creationId xmlns:a16="http://schemas.microsoft.com/office/drawing/2014/main" id="{4A6D1C65-30D4-419B-A126-A0C64D95D04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6" name="テキスト ボックス 165">
          <a:extLst>
            <a:ext uri="{FF2B5EF4-FFF2-40B4-BE49-F238E27FC236}">
              <a16:creationId xmlns:a16="http://schemas.microsoft.com/office/drawing/2014/main" id="{D13C08D7-154D-430E-8130-B71E0DC502B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7" name="テキスト ボックス 166">
          <a:extLst>
            <a:ext uri="{FF2B5EF4-FFF2-40B4-BE49-F238E27FC236}">
              <a16:creationId xmlns:a16="http://schemas.microsoft.com/office/drawing/2014/main" id="{3DF7F7EF-E056-498F-A98A-F03D1116811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8" name="テキスト ボックス 167">
          <a:extLst>
            <a:ext uri="{FF2B5EF4-FFF2-40B4-BE49-F238E27FC236}">
              <a16:creationId xmlns:a16="http://schemas.microsoft.com/office/drawing/2014/main" id="{9456A66C-5BC2-4642-ABAB-D21F0302F095}"/>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9" name="テキスト ボックス 168">
          <a:extLst>
            <a:ext uri="{FF2B5EF4-FFF2-40B4-BE49-F238E27FC236}">
              <a16:creationId xmlns:a16="http://schemas.microsoft.com/office/drawing/2014/main" id="{0C62ACD4-30B4-4432-96EB-0B1BFB512C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0" name="テキスト ボックス 169">
          <a:extLst>
            <a:ext uri="{FF2B5EF4-FFF2-40B4-BE49-F238E27FC236}">
              <a16:creationId xmlns:a16="http://schemas.microsoft.com/office/drawing/2014/main" id="{56FD5158-3125-4A5C-86C7-7D9C46D5CBA7}"/>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1" name="テキスト ボックス 170">
          <a:extLst>
            <a:ext uri="{FF2B5EF4-FFF2-40B4-BE49-F238E27FC236}">
              <a16:creationId xmlns:a16="http://schemas.microsoft.com/office/drawing/2014/main" id="{3883D081-0F62-412F-AAA8-411C1624312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2" name="テキスト ボックス 171">
          <a:extLst>
            <a:ext uri="{FF2B5EF4-FFF2-40B4-BE49-F238E27FC236}">
              <a16:creationId xmlns:a16="http://schemas.microsoft.com/office/drawing/2014/main" id="{05186750-A78C-47D8-9CC5-D773A648AB6A}"/>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73" name="テキスト ボックス 172">
          <a:extLst>
            <a:ext uri="{FF2B5EF4-FFF2-40B4-BE49-F238E27FC236}">
              <a16:creationId xmlns:a16="http://schemas.microsoft.com/office/drawing/2014/main" id="{C0C14CE5-AFCD-4C85-962F-9875577CB21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74" name="テキスト ボックス 173">
          <a:extLst>
            <a:ext uri="{FF2B5EF4-FFF2-40B4-BE49-F238E27FC236}">
              <a16:creationId xmlns:a16="http://schemas.microsoft.com/office/drawing/2014/main" id="{B5705CA5-F4BF-4D03-B391-0CB71B688588}"/>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5" name="テキスト ボックス 174">
          <a:extLst>
            <a:ext uri="{FF2B5EF4-FFF2-40B4-BE49-F238E27FC236}">
              <a16:creationId xmlns:a16="http://schemas.microsoft.com/office/drawing/2014/main" id="{5A983E44-82A0-4FC0-81CA-1E6105E0EB7A}"/>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6" name="テキスト ボックス 175">
          <a:extLst>
            <a:ext uri="{FF2B5EF4-FFF2-40B4-BE49-F238E27FC236}">
              <a16:creationId xmlns:a16="http://schemas.microsoft.com/office/drawing/2014/main" id="{1075FE7B-303C-4FF3-B83A-6124C115FF9C}"/>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7" name="テキスト ボックス 176">
          <a:extLst>
            <a:ext uri="{FF2B5EF4-FFF2-40B4-BE49-F238E27FC236}">
              <a16:creationId xmlns:a16="http://schemas.microsoft.com/office/drawing/2014/main" id="{EF25081D-FA07-4E73-A5AC-194E7BD61452}"/>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8" name="テキスト ボックス 177">
          <a:extLst>
            <a:ext uri="{FF2B5EF4-FFF2-40B4-BE49-F238E27FC236}">
              <a16:creationId xmlns:a16="http://schemas.microsoft.com/office/drawing/2014/main" id="{7F50DCCF-D3A1-4882-B50F-34F5BE1CEF46}"/>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9" name="テキスト ボックス 178">
          <a:extLst>
            <a:ext uri="{FF2B5EF4-FFF2-40B4-BE49-F238E27FC236}">
              <a16:creationId xmlns:a16="http://schemas.microsoft.com/office/drawing/2014/main" id="{215A4416-1F14-48FF-846C-AF882A5E712E}"/>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0" name="テキスト ボックス 179">
          <a:extLst>
            <a:ext uri="{FF2B5EF4-FFF2-40B4-BE49-F238E27FC236}">
              <a16:creationId xmlns:a16="http://schemas.microsoft.com/office/drawing/2014/main" id="{84F63694-2E3A-4B27-B68E-9E9E292C2B95}"/>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1" name="テキスト ボックス 180">
          <a:extLst>
            <a:ext uri="{FF2B5EF4-FFF2-40B4-BE49-F238E27FC236}">
              <a16:creationId xmlns:a16="http://schemas.microsoft.com/office/drawing/2014/main" id="{B575CCA3-8CD6-4528-917A-36C3E3EAC4B7}"/>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2" name="テキスト ボックス 181">
          <a:extLst>
            <a:ext uri="{FF2B5EF4-FFF2-40B4-BE49-F238E27FC236}">
              <a16:creationId xmlns:a16="http://schemas.microsoft.com/office/drawing/2014/main" id="{E1C02CF4-28E1-40AD-99CC-C4B5C663622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3" name="テキスト ボックス 182">
          <a:extLst>
            <a:ext uri="{FF2B5EF4-FFF2-40B4-BE49-F238E27FC236}">
              <a16:creationId xmlns:a16="http://schemas.microsoft.com/office/drawing/2014/main" id="{C9513DE8-F4D3-4D32-AB51-F5205B9C0DD9}"/>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4" name="テキスト ボックス 183">
          <a:extLst>
            <a:ext uri="{FF2B5EF4-FFF2-40B4-BE49-F238E27FC236}">
              <a16:creationId xmlns:a16="http://schemas.microsoft.com/office/drawing/2014/main" id="{9C0C3FE4-D27D-4954-B739-0802A053BFD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85" name="テキスト ボックス 184">
          <a:extLst>
            <a:ext uri="{FF2B5EF4-FFF2-40B4-BE49-F238E27FC236}">
              <a16:creationId xmlns:a16="http://schemas.microsoft.com/office/drawing/2014/main" id="{A6057CD6-A75A-4348-87E8-31D70BDF21F5}"/>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86" name="テキスト ボックス 185">
          <a:extLst>
            <a:ext uri="{FF2B5EF4-FFF2-40B4-BE49-F238E27FC236}">
              <a16:creationId xmlns:a16="http://schemas.microsoft.com/office/drawing/2014/main" id="{2DD88851-A52D-4E73-B4C8-2BC4CC1073BE}"/>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7" name="テキスト ボックス 186">
          <a:extLst>
            <a:ext uri="{FF2B5EF4-FFF2-40B4-BE49-F238E27FC236}">
              <a16:creationId xmlns:a16="http://schemas.microsoft.com/office/drawing/2014/main" id="{10EEA265-EC44-4C18-92DB-C7EE71727BC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8" name="テキスト ボックス 187">
          <a:extLst>
            <a:ext uri="{FF2B5EF4-FFF2-40B4-BE49-F238E27FC236}">
              <a16:creationId xmlns:a16="http://schemas.microsoft.com/office/drawing/2014/main" id="{BBD71CD6-C00E-4A89-9198-719EBD1FD4A5}"/>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9" name="テキスト ボックス 188">
          <a:extLst>
            <a:ext uri="{FF2B5EF4-FFF2-40B4-BE49-F238E27FC236}">
              <a16:creationId xmlns:a16="http://schemas.microsoft.com/office/drawing/2014/main" id="{6B6EFF86-904D-4F73-B082-A2F225AEADC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0" name="テキスト ボックス 189">
          <a:extLst>
            <a:ext uri="{FF2B5EF4-FFF2-40B4-BE49-F238E27FC236}">
              <a16:creationId xmlns:a16="http://schemas.microsoft.com/office/drawing/2014/main" id="{DC1A9F0A-370B-4EE5-A036-CED04905F21B}"/>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1" name="テキスト ボックス 190">
          <a:extLst>
            <a:ext uri="{FF2B5EF4-FFF2-40B4-BE49-F238E27FC236}">
              <a16:creationId xmlns:a16="http://schemas.microsoft.com/office/drawing/2014/main" id="{B8466848-417F-4BEA-A068-FD8BB13FBD0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2" name="テキスト ボックス 191">
          <a:extLst>
            <a:ext uri="{FF2B5EF4-FFF2-40B4-BE49-F238E27FC236}">
              <a16:creationId xmlns:a16="http://schemas.microsoft.com/office/drawing/2014/main" id="{934446D1-F5F4-4AF0-BE02-4AA1DF97589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3" name="テキスト ボックス 192">
          <a:extLst>
            <a:ext uri="{FF2B5EF4-FFF2-40B4-BE49-F238E27FC236}">
              <a16:creationId xmlns:a16="http://schemas.microsoft.com/office/drawing/2014/main" id="{088E93B7-0534-40EB-8F45-1ADF35B930A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4" name="テキスト ボックス 193">
          <a:extLst>
            <a:ext uri="{FF2B5EF4-FFF2-40B4-BE49-F238E27FC236}">
              <a16:creationId xmlns:a16="http://schemas.microsoft.com/office/drawing/2014/main" id="{D2D2B1A4-B539-4D09-8F44-65ED64DC7053}"/>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5" name="テキスト ボックス 194">
          <a:extLst>
            <a:ext uri="{FF2B5EF4-FFF2-40B4-BE49-F238E27FC236}">
              <a16:creationId xmlns:a16="http://schemas.microsoft.com/office/drawing/2014/main" id="{8DEC37A7-826E-4271-B413-090A3F379A7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6" name="テキスト ボックス 195">
          <a:extLst>
            <a:ext uri="{FF2B5EF4-FFF2-40B4-BE49-F238E27FC236}">
              <a16:creationId xmlns:a16="http://schemas.microsoft.com/office/drawing/2014/main" id="{0487CBCC-489E-4E3D-8FB7-AD9499535E41}"/>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7" name="テキスト ボックス 196">
          <a:extLst>
            <a:ext uri="{FF2B5EF4-FFF2-40B4-BE49-F238E27FC236}">
              <a16:creationId xmlns:a16="http://schemas.microsoft.com/office/drawing/2014/main" id="{1C46B48B-7731-49E0-A549-927AB584798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8" name="テキスト ボックス 197">
          <a:extLst>
            <a:ext uri="{FF2B5EF4-FFF2-40B4-BE49-F238E27FC236}">
              <a16:creationId xmlns:a16="http://schemas.microsoft.com/office/drawing/2014/main" id="{1EECDDAA-1C67-4CDD-A67C-A9D31052EC0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9" name="テキスト ボックス 198">
          <a:extLst>
            <a:ext uri="{FF2B5EF4-FFF2-40B4-BE49-F238E27FC236}">
              <a16:creationId xmlns:a16="http://schemas.microsoft.com/office/drawing/2014/main" id="{A5151958-A3E5-4569-9C0A-5F326ABEC9C6}"/>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0" name="テキスト ボックス 199">
          <a:extLst>
            <a:ext uri="{FF2B5EF4-FFF2-40B4-BE49-F238E27FC236}">
              <a16:creationId xmlns:a16="http://schemas.microsoft.com/office/drawing/2014/main" id="{31305347-6B47-444E-9D4A-99990C27B4D3}"/>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1" name="テキスト ボックス 200">
          <a:extLst>
            <a:ext uri="{FF2B5EF4-FFF2-40B4-BE49-F238E27FC236}">
              <a16:creationId xmlns:a16="http://schemas.microsoft.com/office/drawing/2014/main" id="{93BD8EB8-5604-437F-9BB2-A723D91A36C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2" name="テキスト ボックス 201">
          <a:extLst>
            <a:ext uri="{FF2B5EF4-FFF2-40B4-BE49-F238E27FC236}">
              <a16:creationId xmlns:a16="http://schemas.microsoft.com/office/drawing/2014/main" id="{A597FAC7-DAF5-4045-9210-8D81209AF2E3}"/>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3" name="テキスト ボックス 202">
          <a:extLst>
            <a:ext uri="{FF2B5EF4-FFF2-40B4-BE49-F238E27FC236}">
              <a16:creationId xmlns:a16="http://schemas.microsoft.com/office/drawing/2014/main" id="{018974A8-1BB2-467B-8264-2EDDDC50591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4" name="テキスト ボックス 203">
          <a:extLst>
            <a:ext uri="{FF2B5EF4-FFF2-40B4-BE49-F238E27FC236}">
              <a16:creationId xmlns:a16="http://schemas.microsoft.com/office/drawing/2014/main" id="{0997B2E6-4F98-4302-A632-8866BB119DFE}"/>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5" name="テキスト ボックス 204">
          <a:extLst>
            <a:ext uri="{FF2B5EF4-FFF2-40B4-BE49-F238E27FC236}">
              <a16:creationId xmlns:a16="http://schemas.microsoft.com/office/drawing/2014/main" id="{998B4187-DD1A-4E07-B7B9-547E572169B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6" name="テキスト ボックス 205">
          <a:extLst>
            <a:ext uri="{FF2B5EF4-FFF2-40B4-BE49-F238E27FC236}">
              <a16:creationId xmlns:a16="http://schemas.microsoft.com/office/drawing/2014/main" id="{C3115865-4E49-4F4E-9068-D0F68FE41665}"/>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7" name="テキスト ボックス 206">
          <a:extLst>
            <a:ext uri="{FF2B5EF4-FFF2-40B4-BE49-F238E27FC236}">
              <a16:creationId xmlns:a16="http://schemas.microsoft.com/office/drawing/2014/main" id="{51E4FF21-AF46-45F0-92DA-371759383F54}"/>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8" name="テキスト ボックス 207">
          <a:extLst>
            <a:ext uri="{FF2B5EF4-FFF2-40B4-BE49-F238E27FC236}">
              <a16:creationId xmlns:a16="http://schemas.microsoft.com/office/drawing/2014/main" id="{977DD80A-C55A-4D50-BD4B-C7268652936D}"/>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9" name="テキスト ボックス 208">
          <a:extLst>
            <a:ext uri="{FF2B5EF4-FFF2-40B4-BE49-F238E27FC236}">
              <a16:creationId xmlns:a16="http://schemas.microsoft.com/office/drawing/2014/main" id="{D3CE538C-50BB-4606-B488-3CCD656521A4}"/>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0" name="テキスト ボックス 209">
          <a:extLst>
            <a:ext uri="{FF2B5EF4-FFF2-40B4-BE49-F238E27FC236}">
              <a16:creationId xmlns:a16="http://schemas.microsoft.com/office/drawing/2014/main" id="{D19C8D46-17C2-40A3-9EAF-F729B531F742}"/>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1" name="テキスト ボックス 210">
          <a:extLst>
            <a:ext uri="{FF2B5EF4-FFF2-40B4-BE49-F238E27FC236}">
              <a16:creationId xmlns:a16="http://schemas.microsoft.com/office/drawing/2014/main" id="{05FA20D8-EBEB-4CCB-ABEE-54F59F021025}"/>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2" name="テキスト ボックス 211">
          <a:extLst>
            <a:ext uri="{FF2B5EF4-FFF2-40B4-BE49-F238E27FC236}">
              <a16:creationId xmlns:a16="http://schemas.microsoft.com/office/drawing/2014/main" id="{1F836161-CE38-4793-B0D6-1DD1666E33E7}"/>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3" name="テキスト ボックス 212">
          <a:extLst>
            <a:ext uri="{FF2B5EF4-FFF2-40B4-BE49-F238E27FC236}">
              <a16:creationId xmlns:a16="http://schemas.microsoft.com/office/drawing/2014/main" id="{C5BD2FDB-C3DC-4E8E-82D5-55B6C296EAB0}"/>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4" name="テキスト ボックス 213">
          <a:extLst>
            <a:ext uri="{FF2B5EF4-FFF2-40B4-BE49-F238E27FC236}">
              <a16:creationId xmlns:a16="http://schemas.microsoft.com/office/drawing/2014/main" id="{E8D0E764-27B0-4963-B6C7-E320ACEC879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5" name="テキスト ボックス 214">
          <a:extLst>
            <a:ext uri="{FF2B5EF4-FFF2-40B4-BE49-F238E27FC236}">
              <a16:creationId xmlns:a16="http://schemas.microsoft.com/office/drawing/2014/main" id="{B732893E-9BB0-48D0-9C11-F9B8481153E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6" name="テキスト ボックス 215">
          <a:extLst>
            <a:ext uri="{FF2B5EF4-FFF2-40B4-BE49-F238E27FC236}">
              <a16:creationId xmlns:a16="http://schemas.microsoft.com/office/drawing/2014/main" id="{7F8DC057-ED6C-47C3-8FA7-E66B16EED8D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7" name="テキスト ボックス 216">
          <a:extLst>
            <a:ext uri="{FF2B5EF4-FFF2-40B4-BE49-F238E27FC236}">
              <a16:creationId xmlns:a16="http://schemas.microsoft.com/office/drawing/2014/main" id="{9CE0B285-D0AE-460C-9610-2E51F79BEF32}"/>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8" name="テキスト ボックス 217">
          <a:extLst>
            <a:ext uri="{FF2B5EF4-FFF2-40B4-BE49-F238E27FC236}">
              <a16:creationId xmlns:a16="http://schemas.microsoft.com/office/drawing/2014/main" id="{0BF47E49-43B5-4F35-A29C-F6ED32CB5D8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9" name="テキスト ボックス 218">
          <a:extLst>
            <a:ext uri="{FF2B5EF4-FFF2-40B4-BE49-F238E27FC236}">
              <a16:creationId xmlns:a16="http://schemas.microsoft.com/office/drawing/2014/main" id="{FB312058-D2C2-44F7-B571-AB4F73C289A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0" name="テキスト ボックス 219">
          <a:extLst>
            <a:ext uri="{FF2B5EF4-FFF2-40B4-BE49-F238E27FC236}">
              <a16:creationId xmlns:a16="http://schemas.microsoft.com/office/drawing/2014/main" id="{07F17D8E-EC29-4727-8AE8-A356482FB841}"/>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1" name="テキスト ボックス 220">
          <a:extLst>
            <a:ext uri="{FF2B5EF4-FFF2-40B4-BE49-F238E27FC236}">
              <a16:creationId xmlns:a16="http://schemas.microsoft.com/office/drawing/2014/main" id="{1981B914-8525-40F0-88FE-626C21D1FB3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2" name="テキスト ボックス 221">
          <a:extLst>
            <a:ext uri="{FF2B5EF4-FFF2-40B4-BE49-F238E27FC236}">
              <a16:creationId xmlns:a16="http://schemas.microsoft.com/office/drawing/2014/main" id="{02447DE6-2F97-4258-8EEE-8F4C214AF65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3" name="テキスト ボックス 222">
          <a:extLst>
            <a:ext uri="{FF2B5EF4-FFF2-40B4-BE49-F238E27FC236}">
              <a16:creationId xmlns:a16="http://schemas.microsoft.com/office/drawing/2014/main" id="{2D6CEE29-F2DC-4353-9557-9A04CFE715C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4" name="テキスト ボックス 223">
          <a:extLst>
            <a:ext uri="{FF2B5EF4-FFF2-40B4-BE49-F238E27FC236}">
              <a16:creationId xmlns:a16="http://schemas.microsoft.com/office/drawing/2014/main" id="{8F97E154-C2CE-479D-96DF-439C4CFB98C7}"/>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5" name="テキスト ボックス 224">
          <a:extLst>
            <a:ext uri="{FF2B5EF4-FFF2-40B4-BE49-F238E27FC236}">
              <a16:creationId xmlns:a16="http://schemas.microsoft.com/office/drawing/2014/main" id="{CB36AC28-B135-4994-BFD5-8D05C14CCF69}"/>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6" name="テキスト ボックス 225">
          <a:extLst>
            <a:ext uri="{FF2B5EF4-FFF2-40B4-BE49-F238E27FC236}">
              <a16:creationId xmlns:a16="http://schemas.microsoft.com/office/drawing/2014/main" id="{370E956C-D5D7-467B-938C-CB90F20BCFB1}"/>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7" name="テキスト ボックス 226">
          <a:extLst>
            <a:ext uri="{FF2B5EF4-FFF2-40B4-BE49-F238E27FC236}">
              <a16:creationId xmlns:a16="http://schemas.microsoft.com/office/drawing/2014/main" id="{1FC7A745-AAF4-4194-BB78-1CB98CECD00F}"/>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8" name="テキスト ボックス 227">
          <a:extLst>
            <a:ext uri="{FF2B5EF4-FFF2-40B4-BE49-F238E27FC236}">
              <a16:creationId xmlns:a16="http://schemas.microsoft.com/office/drawing/2014/main" id="{578F206B-3A00-40D4-B840-4B69E14F107D}"/>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9" name="テキスト ボックス 228">
          <a:extLst>
            <a:ext uri="{FF2B5EF4-FFF2-40B4-BE49-F238E27FC236}">
              <a16:creationId xmlns:a16="http://schemas.microsoft.com/office/drawing/2014/main" id="{4988F3CF-106C-417B-AC1B-B8F1F20078EC}"/>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0</xdr:colOff>
      <xdr:row>1</xdr:row>
      <xdr:rowOff>0</xdr:rowOff>
    </xdr:from>
    <xdr:to>
      <xdr:col>18</xdr:col>
      <xdr:colOff>15422</xdr:colOff>
      <xdr:row>5</xdr:row>
      <xdr:rowOff>29029</xdr:rowOff>
    </xdr:to>
    <xdr:sp macro="" textlink="">
      <xdr:nvSpPr>
        <xdr:cNvPr id="160" name="四角形: 対角を丸める 159">
          <a:hlinkClick xmlns:r="http://schemas.openxmlformats.org/officeDocument/2006/relationships" r:id="rId1"/>
          <a:extLst>
            <a:ext uri="{FF2B5EF4-FFF2-40B4-BE49-F238E27FC236}">
              <a16:creationId xmlns:a16="http://schemas.microsoft.com/office/drawing/2014/main" id="{88DFC8F0-1918-43CF-8265-C94D56C27B98}"/>
            </a:ext>
          </a:extLst>
        </xdr:cNvPr>
        <xdr:cNvSpPr/>
      </xdr:nvSpPr>
      <xdr:spPr>
        <a:xfrm>
          <a:off x="11956143" y="3810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oneCellAnchor>
    <xdr:from>
      <xdr:col>13</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84629915-09DE-4D3C-8F00-8E52533C5D0A}"/>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2" name="テキスト ボックス 161">
          <a:extLst>
            <a:ext uri="{FF2B5EF4-FFF2-40B4-BE49-F238E27FC236}">
              <a16:creationId xmlns:a16="http://schemas.microsoft.com/office/drawing/2014/main" id="{3916FA00-285E-4934-80BC-FBDDEF62B66A}"/>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3" name="テキスト ボックス 162">
          <a:extLst>
            <a:ext uri="{FF2B5EF4-FFF2-40B4-BE49-F238E27FC236}">
              <a16:creationId xmlns:a16="http://schemas.microsoft.com/office/drawing/2014/main" id="{F5BFE923-5D82-4194-AB6B-FE2D6E266337}"/>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0" name="テキスト ボックス 229">
          <a:extLst>
            <a:ext uri="{FF2B5EF4-FFF2-40B4-BE49-F238E27FC236}">
              <a16:creationId xmlns:a16="http://schemas.microsoft.com/office/drawing/2014/main" id="{D1635302-0BC0-4CB7-AC1F-BB04742DD498}"/>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31" name="テキスト ボックス 230">
          <a:extLst>
            <a:ext uri="{FF2B5EF4-FFF2-40B4-BE49-F238E27FC236}">
              <a16:creationId xmlns:a16="http://schemas.microsoft.com/office/drawing/2014/main" id="{BA1F33D2-F353-4665-B3EE-DC7EBE3822AF}"/>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2" name="テキスト ボックス 231">
          <a:extLst>
            <a:ext uri="{FF2B5EF4-FFF2-40B4-BE49-F238E27FC236}">
              <a16:creationId xmlns:a16="http://schemas.microsoft.com/office/drawing/2014/main" id="{2E60E633-2629-4A87-B5EC-9CEFB33537B8}"/>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3" name="テキスト ボックス 232">
          <a:extLst>
            <a:ext uri="{FF2B5EF4-FFF2-40B4-BE49-F238E27FC236}">
              <a16:creationId xmlns:a16="http://schemas.microsoft.com/office/drawing/2014/main" id="{1516F5D4-B060-456B-A856-AF7A8FE2B161}"/>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4" name="テキスト ボックス 233">
          <a:extLst>
            <a:ext uri="{FF2B5EF4-FFF2-40B4-BE49-F238E27FC236}">
              <a16:creationId xmlns:a16="http://schemas.microsoft.com/office/drawing/2014/main" id="{3DC48E93-06B3-4224-B80F-C7C1BF0E2646}"/>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5" name="テキスト ボックス 234">
          <a:extLst>
            <a:ext uri="{FF2B5EF4-FFF2-40B4-BE49-F238E27FC236}">
              <a16:creationId xmlns:a16="http://schemas.microsoft.com/office/drawing/2014/main" id="{E578B48C-08CB-4B86-9C9A-9A5D02EAC1A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6" name="テキスト ボックス 235">
          <a:extLst>
            <a:ext uri="{FF2B5EF4-FFF2-40B4-BE49-F238E27FC236}">
              <a16:creationId xmlns:a16="http://schemas.microsoft.com/office/drawing/2014/main" id="{62A4AA34-89B2-4DE8-94E0-FE2429273D9F}"/>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37" name="テキスト ボックス 236">
          <a:extLst>
            <a:ext uri="{FF2B5EF4-FFF2-40B4-BE49-F238E27FC236}">
              <a16:creationId xmlns:a16="http://schemas.microsoft.com/office/drawing/2014/main" id="{A5F61E78-890B-4451-94DB-271EBD831468}"/>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8" name="テキスト ボックス 237">
          <a:extLst>
            <a:ext uri="{FF2B5EF4-FFF2-40B4-BE49-F238E27FC236}">
              <a16:creationId xmlns:a16="http://schemas.microsoft.com/office/drawing/2014/main" id="{6FAAD191-0581-48AD-B667-B8FB17189244}"/>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9" name="テキスト ボックス 238">
          <a:extLst>
            <a:ext uri="{FF2B5EF4-FFF2-40B4-BE49-F238E27FC236}">
              <a16:creationId xmlns:a16="http://schemas.microsoft.com/office/drawing/2014/main" id="{36D52C17-4A83-4547-BAD3-86129085440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0" name="テキスト ボックス 239">
          <a:extLst>
            <a:ext uri="{FF2B5EF4-FFF2-40B4-BE49-F238E27FC236}">
              <a16:creationId xmlns:a16="http://schemas.microsoft.com/office/drawing/2014/main" id="{2CC5CEFC-7F66-44BD-9E96-D4799C46A67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1" name="テキスト ボックス 240">
          <a:extLst>
            <a:ext uri="{FF2B5EF4-FFF2-40B4-BE49-F238E27FC236}">
              <a16:creationId xmlns:a16="http://schemas.microsoft.com/office/drawing/2014/main" id="{42CDBB7B-0616-4047-9667-F97ADB5B6C66}"/>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2" name="テキスト ボックス 241">
          <a:extLst>
            <a:ext uri="{FF2B5EF4-FFF2-40B4-BE49-F238E27FC236}">
              <a16:creationId xmlns:a16="http://schemas.microsoft.com/office/drawing/2014/main" id="{89841B41-24BC-4D0E-AF1C-2F59D61A311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3" name="テキスト ボックス 242">
          <a:extLst>
            <a:ext uri="{FF2B5EF4-FFF2-40B4-BE49-F238E27FC236}">
              <a16:creationId xmlns:a16="http://schemas.microsoft.com/office/drawing/2014/main" id="{A8ACC47F-3DA7-4AD7-B024-EC8A5E762002}"/>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4" name="テキスト ボックス 243">
          <a:extLst>
            <a:ext uri="{FF2B5EF4-FFF2-40B4-BE49-F238E27FC236}">
              <a16:creationId xmlns:a16="http://schemas.microsoft.com/office/drawing/2014/main" id="{066B108A-4044-4E96-A5F2-3B53A3F4016D}"/>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5" name="テキスト ボックス 244">
          <a:extLst>
            <a:ext uri="{FF2B5EF4-FFF2-40B4-BE49-F238E27FC236}">
              <a16:creationId xmlns:a16="http://schemas.microsoft.com/office/drawing/2014/main" id="{86A1AE71-F1B3-46DE-BA0C-0C0834E48440}"/>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6" name="テキスト ボックス 245">
          <a:extLst>
            <a:ext uri="{FF2B5EF4-FFF2-40B4-BE49-F238E27FC236}">
              <a16:creationId xmlns:a16="http://schemas.microsoft.com/office/drawing/2014/main" id="{34C75CB1-736E-4EE9-9482-66DA98707D3A}"/>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7" name="テキスト ボックス 246">
          <a:extLst>
            <a:ext uri="{FF2B5EF4-FFF2-40B4-BE49-F238E27FC236}">
              <a16:creationId xmlns:a16="http://schemas.microsoft.com/office/drawing/2014/main" id="{858E2B48-13F0-488F-AFC7-C8E4BD13DA19}"/>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8" name="テキスト ボックス 247">
          <a:extLst>
            <a:ext uri="{FF2B5EF4-FFF2-40B4-BE49-F238E27FC236}">
              <a16:creationId xmlns:a16="http://schemas.microsoft.com/office/drawing/2014/main" id="{E2C71016-3B75-4730-9C0F-E617378DDDC8}"/>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9" name="テキスト ボックス 248">
          <a:extLst>
            <a:ext uri="{FF2B5EF4-FFF2-40B4-BE49-F238E27FC236}">
              <a16:creationId xmlns:a16="http://schemas.microsoft.com/office/drawing/2014/main" id="{44AAD89A-AD32-47AF-BC20-CA07800828B0}"/>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0" name="テキスト ボックス 249">
          <a:extLst>
            <a:ext uri="{FF2B5EF4-FFF2-40B4-BE49-F238E27FC236}">
              <a16:creationId xmlns:a16="http://schemas.microsoft.com/office/drawing/2014/main" id="{E5599DB9-2A63-4B03-BC23-54C8426D594F}"/>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1" name="テキスト ボックス 250">
          <a:extLst>
            <a:ext uri="{FF2B5EF4-FFF2-40B4-BE49-F238E27FC236}">
              <a16:creationId xmlns:a16="http://schemas.microsoft.com/office/drawing/2014/main" id="{A3E58EE4-A7C3-4F0B-AFC2-CF6DB7E10B9D}"/>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4FB62945-912B-4FBC-A14F-8A5D9FB29AEC}"/>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5E41A69A-4326-45A6-96D3-2397D275F916}"/>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84AA5401-AEC4-4200-8D61-028E5C9E174E}"/>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5" name="テキスト ボックス 254">
          <a:extLst>
            <a:ext uri="{FF2B5EF4-FFF2-40B4-BE49-F238E27FC236}">
              <a16:creationId xmlns:a16="http://schemas.microsoft.com/office/drawing/2014/main" id="{08763D48-CBFC-4AFA-95C7-E1AF3CAD0FCD}"/>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6" name="テキスト ボックス 255">
          <a:extLst>
            <a:ext uri="{FF2B5EF4-FFF2-40B4-BE49-F238E27FC236}">
              <a16:creationId xmlns:a16="http://schemas.microsoft.com/office/drawing/2014/main" id="{853D31BE-3D0D-4875-BFF4-97663041963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7" name="テキスト ボックス 256">
          <a:extLst>
            <a:ext uri="{FF2B5EF4-FFF2-40B4-BE49-F238E27FC236}">
              <a16:creationId xmlns:a16="http://schemas.microsoft.com/office/drawing/2014/main" id="{0A88484E-CE02-4606-8DF4-0F41F4D6355B}"/>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8" name="テキスト ボックス 257">
          <a:extLst>
            <a:ext uri="{FF2B5EF4-FFF2-40B4-BE49-F238E27FC236}">
              <a16:creationId xmlns:a16="http://schemas.microsoft.com/office/drawing/2014/main" id="{1BE1ADB5-D38D-4544-A31F-8604B9C9C28F}"/>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9" name="テキスト ボックス 258">
          <a:extLst>
            <a:ext uri="{FF2B5EF4-FFF2-40B4-BE49-F238E27FC236}">
              <a16:creationId xmlns:a16="http://schemas.microsoft.com/office/drawing/2014/main" id="{480522E3-63D4-4D24-AC23-1870DA56DCD3}"/>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0" name="テキスト ボックス 259">
          <a:extLst>
            <a:ext uri="{FF2B5EF4-FFF2-40B4-BE49-F238E27FC236}">
              <a16:creationId xmlns:a16="http://schemas.microsoft.com/office/drawing/2014/main" id="{765423A3-3F52-41D8-8E7D-875C72FCEA3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1" name="テキスト ボックス 260">
          <a:extLst>
            <a:ext uri="{FF2B5EF4-FFF2-40B4-BE49-F238E27FC236}">
              <a16:creationId xmlns:a16="http://schemas.microsoft.com/office/drawing/2014/main" id="{13889C79-8851-40AC-A947-BE6DF480D420}"/>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2" name="テキスト ボックス 261">
          <a:extLst>
            <a:ext uri="{FF2B5EF4-FFF2-40B4-BE49-F238E27FC236}">
              <a16:creationId xmlns:a16="http://schemas.microsoft.com/office/drawing/2014/main" id="{0B3205FF-7D56-4292-9790-A0A925E31B90}"/>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3" name="テキスト ボックス 262">
          <a:extLst>
            <a:ext uri="{FF2B5EF4-FFF2-40B4-BE49-F238E27FC236}">
              <a16:creationId xmlns:a16="http://schemas.microsoft.com/office/drawing/2014/main" id="{0F498099-F6BC-4ECD-A7C0-1DAB5D74C6F4}"/>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4" name="テキスト ボックス 263">
          <a:extLst>
            <a:ext uri="{FF2B5EF4-FFF2-40B4-BE49-F238E27FC236}">
              <a16:creationId xmlns:a16="http://schemas.microsoft.com/office/drawing/2014/main" id="{C0B0A886-6FF7-40AF-A440-E1334BEEA07B}"/>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5" name="テキスト ボックス 264">
          <a:extLst>
            <a:ext uri="{FF2B5EF4-FFF2-40B4-BE49-F238E27FC236}">
              <a16:creationId xmlns:a16="http://schemas.microsoft.com/office/drawing/2014/main" id="{5C8709C9-89EB-44DA-8FA6-BB07C21761E0}"/>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6" name="テキスト ボックス 265">
          <a:extLst>
            <a:ext uri="{FF2B5EF4-FFF2-40B4-BE49-F238E27FC236}">
              <a16:creationId xmlns:a16="http://schemas.microsoft.com/office/drawing/2014/main" id="{D204C90C-AF0D-490A-9E0F-638DDAC461E3}"/>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7" name="テキスト ボックス 266">
          <a:extLst>
            <a:ext uri="{FF2B5EF4-FFF2-40B4-BE49-F238E27FC236}">
              <a16:creationId xmlns:a16="http://schemas.microsoft.com/office/drawing/2014/main" id="{0986B529-D31E-4315-A0EF-8B62F131EABE}"/>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267">
          <a:extLst>
            <a:ext uri="{FF2B5EF4-FFF2-40B4-BE49-F238E27FC236}">
              <a16:creationId xmlns:a16="http://schemas.microsoft.com/office/drawing/2014/main" id="{7F9BC4E8-25C9-498E-A63B-6EE0E13C5E94}"/>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9" name="テキスト ボックス 268">
          <a:extLst>
            <a:ext uri="{FF2B5EF4-FFF2-40B4-BE49-F238E27FC236}">
              <a16:creationId xmlns:a16="http://schemas.microsoft.com/office/drawing/2014/main" id="{C67F1E73-73B1-4A34-B07F-40D4E90862F7}"/>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0" name="テキスト ボックス 269">
          <a:extLst>
            <a:ext uri="{FF2B5EF4-FFF2-40B4-BE49-F238E27FC236}">
              <a16:creationId xmlns:a16="http://schemas.microsoft.com/office/drawing/2014/main" id="{2593F656-39EE-4A9A-A159-D2ED44B3C266}"/>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270">
          <a:extLst>
            <a:ext uri="{FF2B5EF4-FFF2-40B4-BE49-F238E27FC236}">
              <a16:creationId xmlns:a16="http://schemas.microsoft.com/office/drawing/2014/main" id="{F3534DB5-9995-4B2C-8A4F-3D65AEE7F8AB}"/>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71">
          <a:extLst>
            <a:ext uri="{FF2B5EF4-FFF2-40B4-BE49-F238E27FC236}">
              <a16:creationId xmlns:a16="http://schemas.microsoft.com/office/drawing/2014/main" id="{7059A014-5E7D-43A1-AD41-090CAFEB48D2}"/>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72">
          <a:extLst>
            <a:ext uri="{FF2B5EF4-FFF2-40B4-BE49-F238E27FC236}">
              <a16:creationId xmlns:a16="http://schemas.microsoft.com/office/drawing/2014/main" id="{D1D7E985-74DA-4561-B642-C516AEFD54D8}"/>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73">
          <a:extLst>
            <a:ext uri="{FF2B5EF4-FFF2-40B4-BE49-F238E27FC236}">
              <a16:creationId xmlns:a16="http://schemas.microsoft.com/office/drawing/2014/main" id="{82D90B1E-A26F-4D71-B284-E02B0374043E}"/>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5" name="テキスト ボックス 274">
          <a:extLst>
            <a:ext uri="{FF2B5EF4-FFF2-40B4-BE49-F238E27FC236}">
              <a16:creationId xmlns:a16="http://schemas.microsoft.com/office/drawing/2014/main" id="{67C1C127-377C-4DDE-A725-1F19CF6D3C91}"/>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6" name="テキスト ボックス 275">
          <a:extLst>
            <a:ext uri="{FF2B5EF4-FFF2-40B4-BE49-F238E27FC236}">
              <a16:creationId xmlns:a16="http://schemas.microsoft.com/office/drawing/2014/main" id="{495CE503-6575-4911-BF6A-D0CFE000CF0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7" name="テキスト ボックス 276">
          <a:extLst>
            <a:ext uri="{FF2B5EF4-FFF2-40B4-BE49-F238E27FC236}">
              <a16:creationId xmlns:a16="http://schemas.microsoft.com/office/drawing/2014/main" id="{55BC513B-81EA-49FE-9487-0BCFCE490DD3}"/>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8" name="テキスト ボックス 277">
          <a:extLst>
            <a:ext uri="{FF2B5EF4-FFF2-40B4-BE49-F238E27FC236}">
              <a16:creationId xmlns:a16="http://schemas.microsoft.com/office/drawing/2014/main" id="{DC5BBB36-8BB8-4F35-958D-991F36B3AE0B}"/>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9" name="テキスト ボックス 278">
          <a:extLst>
            <a:ext uri="{FF2B5EF4-FFF2-40B4-BE49-F238E27FC236}">
              <a16:creationId xmlns:a16="http://schemas.microsoft.com/office/drawing/2014/main" id="{69427094-864C-4626-B988-41C291F1D918}"/>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0" name="テキスト ボックス 279">
          <a:extLst>
            <a:ext uri="{FF2B5EF4-FFF2-40B4-BE49-F238E27FC236}">
              <a16:creationId xmlns:a16="http://schemas.microsoft.com/office/drawing/2014/main" id="{BEB06175-4B12-4C61-BFDA-6102FAFC693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1" name="テキスト ボックス 280">
          <a:extLst>
            <a:ext uri="{FF2B5EF4-FFF2-40B4-BE49-F238E27FC236}">
              <a16:creationId xmlns:a16="http://schemas.microsoft.com/office/drawing/2014/main" id="{A02ED4FA-4262-4652-89E1-B78C13753D4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2" name="テキスト ボックス 281">
          <a:extLst>
            <a:ext uri="{FF2B5EF4-FFF2-40B4-BE49-F238E27FC236}">
              <a16:creationId xmlns:a16="http://schemas.microsoft.com/office/drawing/2014/main" id="{D508FFAE-4445-4E66-ABEF-66FB3F4C0AA4}"/>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3" name="テキスト ボックス 282">
          <a:extLst>
            <a:ext uri="{FF2B5EF4-FFF2-40B4-BE49-F238E27FC236}">
              <a16:creationId xmlns:a16="http://schemas.microsoft.com/office/drawing/2014/main" id="{4E167EEE-3CE5-434B-8DC5-2EEFF1FC19B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4" name="テキスト ボックス 283">
          <a:extLst>
            <a:ext uri="{FF2B5EF4-FFF2-40B4-BE49-F238E27FC236}">
              <a16:creationId xmlns:a16="http://schemas.microsoft.com/office/drawing/2014/main" id="{7A657E3A-3FF7-41CB-8289-CE5C3A7CA8A9}"/>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5" name="テキスト ボックス 284">
          <a:extLst>
            <a:ext uri="{FF2B5EF4-FFF2-40B4-BE49-F238E27FC236}">
              <a16:creationId xmlns:a16="http://schemas.microsoft.com/office/drawing/2014/main" id="{DD8B5C2A-CC3B-4D12-93E2-4245972945D3}"/>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6" name="テキスト ボックス 285">
          <a:extLst>
            <a:ext uri="{FF2B5EF4-FFF2-40B4-BE49-F238E27FC236}">
              <a16:creationId xmlns:a16="http://schemas.microsoft.com/office/drawing/2014/main" id="{5C3C195F-FA61-4C03-9A3D-3C61AC6158C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7" name="テキスト ボックス 286">
          <a:extLst>
            <a:ext uri="{FF2B5EF4-FFF2-40B4-BE49-F238E27FC236}">
              <a16:creationId xmlns:a16="http://schemas.microsoft.com/office/drawing/2014/main" id="{DB211817-EA64-4862-AB6E-5B5239B2421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8" name="テキスト ボックス 287">
          <a:extLst>
            <a:ext uri="{FF2B5EF4-FFF2-40B4-BE49-F238E27FC236}">
              <a16:creationId xmlns:a16="http://schemas.microsoft.com/office/drawing/2014/main" id="{2AAF38B7-7A50-44AE-9926-5CDC20998E00}"/>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9" name="テキスト ボックス 288">
          <a:extLst>
            <a:ext uri="{FF2B5EF4-FFF2-40B4-BE49-F238E27FC236}">
              <a16:creationId xmlns:a16="http://schemas.microsoft.com/office/drawing/2014/main" id="{D4FD9E00-C067-42F2-A2B3-EA7E2AB0E254}"/>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0" name="テキスト ボックス 289">
          <a:extLst>
            <a:ext uri="{FF2B5EF4-FFF2-40B4-BE49-F238E27FC236}">
              <a16:creationId xmlns:a16="http://schemas.microsoft.com/office/drawing/2014/main" id="{0D5C53FF-8F65-4AC7-82F7-8FEB862BBBE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31</xdr:col>
      <xdr:colOff>100853</xdr:colOff>
      <xdr:row>16</xdr:row>
      <xdr:rowOff>168089</xdr:rowOff>
    </xdr:from>
    <xdr:to>
      <xdr:col>38</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31</xdr:col>
      <xdr:colOff>-1</xdr:colOff>
      <xdr:row>5</xdr:row>
      <xdr:rowOff>577271</xdr:rowOff>
    </xdr:from>
    <xdr:to>
      <xdr:col>36</xdr:col>
      <xdr:colOff>196271</xdr:colOff>
      <xdr:row>12</xdr:row>
      <xdr:rowOff>103908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FEFBCFB1-C6F9-4975-A099-A1A932E121EE}"/>
            </a:ext>
          </a:extLst>
        </xdr:cNvPr>
        <xdr:cNvSpPr/>
      </xdr:nvSpPr>
      <xdr:spPr>
        <a:xfrm>
          <a:off x="37234090" y="1685635"/>
          <a:ext cx="3313545" cy="151245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2</xdr:row>
      <xdr:rowOff>0</xdr:rowOff>
    </xdr:from>
    <xdr:to>
      <xdr:col>12</xdr:col>
      <xdr:colOff>2101850</xdr:colOff>
      <xdr:row>6</xdr:row>
      <xdr:rowOff>146958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94A5306-3728-4A9A-B437-961B4F1755F7}"/>
            </a:ext>
          </a:extLst>
        </xdr:cNvPr>
        <xdr:cNvSpPr/>
      </xdr:nvSpPr>
      <xdr:spPr>
        <a:xfrm>
          <a:off x="13262429" y="562429"/>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24</xdr:col>
      <xdr:colOff>191976</xdr:colOff>
      <xdr:row>11</xdr:row>
      <xdr:rowOff>29534</xdr:rowOff>
    </xdr:from>
    <xdr:to>
      <xdr:col>31</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24</xdr:col>
      <xdr:colOff>-1</xdr:colOff>
      <xdr:row>3</xdr:row>
      <xdr:rowOff>0</xdr:rowOff>
    </xdr:from>
    <xdr:to>
      <xdr:col>29</xdr:col>
      <xdr:colOff>47624</xdr:colOff>
      <xdr:row>8</xdr:row>
      <xdr:rowOff>301625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9EB2EAC-4EEB-4977-99B7-C264FBDB7572}"/>
            </a:ext>
          </a:extLst>
        </xdr:cNvPr>
        <xdr:cNvSpPr/>
      </xdr:nvSpPr>
      <xdr:spPr>
        <a:xfrm>
          <a:off x="29067124" y="809625"/>
          <a:ext cx="3222625" cy="174625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263073</xdr:colOff>
      <xdr:row>1</xdr:row>
      <xdr:rowOff>263071</xdr:rowOff>
    </xdr:from>
    <xdr:to>
      <xdr:col>13</xdr:col>
      <xdr:colOff>208645</xdr:colOff>
      <xdr:row>6</xdr:row>
      <xdr:rowOff>149678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06EC6780-8A73-4445-A15A-AD0889660EB2}"/>
            </a:ext>
          </a:extLst>
        </xdr:cNvPr>
        <xdr:cNvSpPr/>
      </xdr:nvSpPr>
      <xdr:spPr>
        <a:xfrm>
          <a:off x="18297073" y="616857"/>
          <a:ext cx="1197429" cy="92075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9"/>
  <sheetViews>
    <sheetView showGridLines="0" tabSelected="1" view="pageBreakPreview" zoomScaleNormal="85" zoomScaleSheetLayoutView="100" workbookViewId="0">
      <selection activeCell="B16" sqref="B16:F17"/>
    </sheetView>
  </sheetViews>
  <sheetFormatPr defaultColWidth="9" defaultRowHeight="13.5" x14ac:dyDescent="0.15"/>
  <cols>
    <col min="1" max="1" width="1.5" style="328" customWidth="1"/>
    <col min="2" max="2" width="9" style="328"/>
    <col min="3" max="3" width="29" style="328" customWidth="1"/>
    <col min="4" max="4" width="11.5" style="328" customWidth="1"/>
    <col min="5" max="5" width="45.5" style="328" customWidth="1"/>
    <col min="6" max="6" width="22" style="328" customWidth="1"/>
    <col min="7" max="7" width="2" style="328" customWidth="1"/>
    <col min="8" max="16384" width="9" style="328"/>
  </cols>
  <sheetData>
    <row r="1" spans="1:16" s="322" customFormat="1" ht="23.85" customHeight="1" x14ac:dyDescent="0.15">
      <c r="B1" s="969" t="s">
        <v>0</v>
      </c>
      <c r="C1" s="970"/>
      <c r="D1" s="970"/>
      <c r="E1" s="971"/>
      <c r="F1" s="323"/>
    </row>
    <row r="2" spans="1:16" s="322" customFormat="1" ht="15.75" customHeight="1" x14ac:dyDescent="0.15">
      <c r="B2" s="324" t="s">
        <v>1</v>
      </c>
      <c r="C2" s="325"/>
      <c r="D2" s="325"/>
      <c r="E2" s="325"/>
      <c r="F2" s="325"/>
    </row>
    <row r="3" spans="1:16" s="322" customFormat="1" ht="15.75" customHeight="1" x14ac:dyDescent="0.15">
      <c r="B3" s="324"/>
      <c r="C3" s="325"/>
      <c r="D3" s="325"/>
      <c r="E3" s="325"/>
      <c r="F3" s="325"/>
    </row>
    <row r="4" spans="1:16" s="322" customFormat="1" ht="15" customHeight="1" x14ac:dyDescent="0.15">
      <c r="B4" s="972" t="s">
        <v>2</v>
      </c>
      <c r="C4" s="973"/>
      <c r="D4" s="973"/>
      <c r="E4" s="973"/>
      <c r="F4" s="974"/>
    </row>
    <row r="5" spans="1:16" s="321" customFormat="1" ht="15" customHeight="1" x14ac:dyDescent="0.15">
      <c r="A5" s="163"/>
      <c r="B5" s="975"/>
      <c r="C5" s="976"/>
      <c r="D5" s="976"/>
      <c r="E5" s="976"/>
      <c r="F5" s="977"/>
      <c r="P5" s="145"/>
    </row>
    <row r="6" spans="1:16" s="316" customFormat="1" ht="15" customHeight="1" x14ac:dyDescent="0.15">
      <c r="B6" s="975"/>
      <c r="C6" s="976"/>
      <c r="D6" s="976"/>
      <c r="E6" s="976"/>
      <c r="F6" s="977"/>
      <c r="G6" s="314"/>
      <c r="H6" s="314"/>
      <c r="I6" s="314"/>
      <c r="J6" s="314"/>
      <c r="K6" s="314"/>
      <c r="L6" s="315"/>
    </row>
    <row r="7" spans="1:16" s="316" customFormat="1" ht="38.85" customHeight="1" x14ac:dyDescent="0.15">
      <c r="B7" s="978"/>
      <c r="C7" s="979"/>
      <c r="D7" s="979"/>
      <c r="E7" s="979"/>
      <c r="F7" s="980"/>
      <c r="G7" s="317"/>
      <c r="H7" s="317"/>
      <c r="I7" s="314"/>
      <c r="J7" s="314"/>
      <c r="K7" s="314"/>
      <c r="L7" s="314"/>
      <c r="M7" s="314"/>
      <c r="N7" s="315"/>
    </row>
    <row r="8" spans="1:16" s="316" customFormat="1" ht="21" customHeight="1" x14ac:dyDescent="0.15">
      <c r="B8" s="326"/>
      <c r="C8" s="326"/>
      <c r="D8" s="326"/>
      <c r="E8" s="326"/>
      <c r="F8" s="326"/>
      <c r="G8" s="317"/>
      <c r="H8" s="317"/>
      <c r="I8" s="314"/>
      <c r="J8" s="314"/>
      <c r="K8" s="314"/>
      <c r="L8" s="314"/>
      <c r="M8" s="314"/>
      <c r="N8" s="315"/>
    </row>
    <row r="9" spans="1:16" s="316" customFormat="1" ht="15" customHeight="1" x14ac:dyDescent="0.15">
      <c r="B9" s="327" t="s">
        <v>3</v>
      </c>
      <c r="C9" s="326"/>
      <c r="D9" s="326"/>
      <c r="E9" s="326"/>
      <c r="F9" s="326"/>
      <c r="G9" s="318"/>
      <c r="H9" s="318"/>
      <c r="I9" s="314"/>
      <c r="J9" s="314"/>
      <c r="K9" s="314"/>
      <c r="L9" s="314"/>
      <c r="M9" s="314"/>
      <c r="N9" s="315"/>
    </row>
    <row r="10" spans="1:16" s="316" customFormat="1" ht="7.5" customHeight="1" x14ac:dyDescent="0.15">
      <c r="B10" s="325"/>
      <c r="C10" s="325"/>
      <c r="D10" s="325"/>
      <c r="E10" s="325"/>
      <c r="F10" s="325"/>
      <c r="G10" s="318"/>
      <c r="H10" s="318"/>
      <c r="I10" s="314"/>
      <c r="J10" s="314"/>
      <c r="K10" s="314"/>
      <c r="L10" s="314"/>
      <c r="M10" s="314"/>
      <c r="N10" s="315"/>
    </row>
    <row r="11" spans="1:16" s="322" customFormat="1" ht="12.75" customHeight="1" x14ac:dyDescent="0.15">
      <c r="B11" s="968" t="s">
        <v>4</v>
      </c>
      <c r="C11" s="968"/>
      <c r="D11" s="968"/>
      <c r="E11" s="968"/>
      <c r="F11" s="968"/>
    </row>
    <row r="12" spans="1:16" s="322" customFormat="1" ht="12.75" customHeight="1" x14ac:dyDescent="0.15">
      <c r="B12" s="968"/>
      <c r="C12" s="968"/>
      <c r="D12" s="968"/>
      <c r="E12" s="968"/>
      <c r="F12" s="968"/>
    </row>
    <row r="13" spans="1:16" s="322" customFormat="1" ht="12.75" customHeight="1" x14ac:dyDescent="0.15">
      <c r="B13" s="968"/>
      <c r="C13" s="968"/>
      <c r="D13" s="968"/>
      <c r="E13" s="968"/>
      <c r="F13" s="968"/>
    </row>
    <row r="14" spans="1:16" ht="12.75" customHeight="1" x14ac:dyDescent="0.15">
      <c r="B14" s="968"/>
      <c r="C14" s="968"/>
      <c r="D14" s="968"/>
      <c r="E14" s="968"/>
      <c r="F14" s="968"/>
    </row>
    <row r="15" spans="1:16" ht="12.75" customHeight="1" x14ac:dyDescent="0.15">
      <c r="B15" s="968"/>
      <c r="C15" s="968"/>
      <c r="D15" s="968"/>
      <c r="E15" s="968"/>
      <c r="F15" s="968"/>
    </row>
    <row r="16" spans="1:16" ht="20.85" customHeight="1" x14ac:dyDescent="0.15">
      <c r="B16" s="968" t="s">
        <v>5</v>
      </c>
      <c r="C16" s="968"/>
      <c r="D16" s="968"/>
      <c r="E16" s="968"/>
      <c r="F16" s="968"/>
    </row>
    <row r="17" spans="2:6" ht="38.1" customHeight="1" x14ac:dyDescent="0.15">
      <c r="B17" s="968"/>
      <c r="C17" s="968"/>
      <c r="D17" s="968"/>
      <c r="E17" s="968"/>
      <c r="F17" s="968"/>
    </row>
    <row r="18" spans="2:6" ht="15" customHeight="1" x14ac:dyDescent="0.15">
      <c r="B18" s="968" t="s">
        <v>820</v>
      </c>
      <c r="C18" s="968"/>
      <c r="D18" s="968"/>
      <c r="E18" s="968"/>
      <c r="F18" s="968"/>
    </row>
    <row r="19" spans="2:6" ht="36.6" customHeight="1" x14ac:dyDescent="0.15">
      <c r="B19" s="968"/>
      <c r="C19" s="968"/>
      <c r="D19" s="968"/>
      <c r="E19" s="968"/>
      <c r="F19" s="968"/>
    </row>
    <row r="20" spans="2:6" ht="12.75" customHeight="1" x14ac:dyDescent="0.15">
      <c r="B20" s="968" t="s">
        <v>6</v>
      </c>
      <c r="C20" s="968"/>
      <c r="D20" s="968"/>
      <c r="E20" s="968"/>
      <c r="F20" s="968"/>
    </row>
    <row r="21" spans="2:6" ht="12.75" customHeight="1" x14ac:dyDescent="0.15">
      <c r="B21" s="968"/>
      <c r="C21" s="968"/>
      <c r="D21" s="968"/>
      <c r="E21" s="968"/>
      <c r="F21" s="968"/>
    </row>
    <row r="22" spans="2:6" ht="12.75" customHeight="1" x14ac:dyDescent="0.15">
      <c r="B22" s="968"/>
      <c r="C22" s="968"/>
      <c r="D22" s="968"/>
      <c r="E22" s="968"/>
      <c r="F22" s="968"/>
    </row>
    <row r="23" spans="2:6" ht="12.75" customHeight="1" x14ac:dyDescent="0.15">
      <c r="B23" s="968"/>
      <c r="C23" s="968"/>
      <c r="D23" s="968"/>
      <c r="E23" s="968"/>
      <c r="F23" s="968"/>
    </row>
    <row r="24" spans="2:6" ht="15" customHeight="1" x14ac:dyDescent="0.15">
      <c r="B24" s="968" t="s">
        <v>7</v>
      </c>
      <c r="C24" s="968"/>
      <c r="D24" s="968"/>
      <c r="E24" s="968"/>
      <c r="F24" s="968"/>
    </row>
    <row r="25" spans="2:6" ht="15" customHeight="1" x14ac:dyDescent="0.15">
      <c r="B25" s="968"/>
      <c r="C25" s="968"/>
      <c r="D25" s="968"/>
      <c r="E25" s="968"/>
      <c r="F25" s="968"/>
    </row>
    <row r="26" spans="2:6" ht="15" customHeight="1" x14ac:dyDescent="0.15">
      <c r="B26" s="968" t="s">
        <v>8</v>
      </c>
      <c r="C26" s="968"/>
      <c r="D26" s="968"/>
      <c r="E26" s="968"/>
      <c r="F26" s="968"/>
    </row>
    <row r="27" spans="2:6" ht="15" customHeight="1" x14ac:dyDescent="0.15">
      <c r="B27" s="968"/>
      <c r="C27" s="968"/>
      <c r="D27" s="968"/>
      <c r="E27" s="968"/>
      <c r="F27" s="968"/>
    </row>
    <row r="28" spans="2:6" ht="15" customHeight="1" x14ac:dyDescent="0.15"/>
    <row r="29" spans="2:6" x14ac:dyDescent="0.15">
      <c r="B29" s="901" t="s">
        <v>819</v>
      </c>
      <c r="C29" s="902"/>
      <c r="D29" s="902"/>
    </row>
  </sheetData>
  <mergeCells count="8">
    <mergeCell ref="B24:F25"/>
    <mergeCell ref="B26:F27"/>
    <mergeCell ref="B1:E1"/>
    <mergeCell ref="B4:F7"/>
    <mergeCell ref="B16:F17"/>
    <mergeCell ref="B18:F19"/>
    <mergeCell ref="B20:F23"/>
    <mergeCell ref="B11:F15"/>
  </mergeCells>
  <phoneticPr fontId="16"/>
  <printOptions horizontalCentered="1"/>
  <pageMargins left="0.23622047244094491" right="0.23622047244094491" top="0.74803149606299213" bottom="0.74803149606299213" header="0.31496062992125984" footer="0.31496062992125984"/>
  <pageSetup paperSize="9" scale="10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V60"/>
  <sheetViews>
    <sheetView showGridLines="0" view="pageBreakPreview" topLeftCell="A13" zoomScale="55" zoomScaleNormal="55" zoomScaleSheetLayoutView="55" workbookViewId="0">
      <selection activeCell="K23" sqref="K23"/>
    </sheetView>
  </sheetViews>
  <sheetFormatPr defaultColWidth="9" defaultRowHeight="13.5" x14ac:dyDescent="0.15"/>
  <cols>
    <col min="1" max="1" width="2.5" style="31" customWidth="1"/>
    <col min="2" max="4" width="21.875" style="31" customWidth="1"/>
    <col min="5" max="6" width="20.5" style="31" customWidth="1"/>
    <col min="7" max="7" width="10.5" style="31" customWidth="1"/>
    <col min="8" max="8" width="13.125" style="31" customWidth="1"/>
    <col min="9" max="9" width="43.5" style="384" customWidth="1"/>
    <col min="10" max="10" width="18.875" style="31" customWidth="1"/>
    <col min="11" max="13" width="29.875" style="31" customWidth="1"/>
    <col min="14" max="14" width="27" style="31" customWidth="1"/>
    <col min="15" max="31" width="16.5" style="384" customWidth="1"/>
    <col min="32" max="16384" width="9" style="31"/>
  </cols>
  <sheetData>
    <row r="1" spans="1:31" ht="32.85" customHeight="1" x14ac:dyDescent="0.15">
      <c r="A1" s="117"/>
      <c r="B1" s="142" t="str">
        <f>コード!A1</f>
        <v>溶融亜鉛めっき鋼帯及び鋼板（輸入者）</v>
      </c>
      <c r="C1" s="142"/>
      <c r="D1" s="142"/>
    </row>
    <row r="2" spans="1:31" ht="21.6" customHeight="1" x14ac:dyDescent="0.15">
      <c r="B2" s="163" t="s">
        <v>263</v>
      </c>
      <c r="C2" s="163"/>
      <c r="D2" s="163"/>
    </row>
    <row r="3" spans="1:31" ht="6" customHeight="1" thickBot="1" x14ac:dyDescent="0.2"/>
    <row r="4" spans="1:31" s="822" customFormat="1" ht="19.5" customHeight="1" thickBot="1" x14ac:dyDescent="0.2">
      <c r="B4" s="823" t="s">
        <v>10</v>
      </c>
      <c r="C4" s="824"/>
      <c r="D4" s="1088" t="str">
        <f>IF(様式一覧表!D5="","",様式一覧表!D5)</f>
        <v/>
      </c>
      <c r="E4" s="1089"/>
      <c r="F4" s="1090"/>
      <c r="I4" s="825"/>
      <c r="K4" s="826"/>
      <c r="L4" s="826"/>
      <c r="M4" s="826"/>
      <c r="N4" s="826"/>
      <c r="O4" s="827"/>
      <c r="P4" s="827"/>
      <c r="Q4" s="827"/>
      <c r="R4" s="827"/>
      <c r="S4" s="827"/>
      <c r="T4" s="827"/>
      <c r="U4" s="827"/>
      <c r="V4" s="827"/>
      <c r="W4" s="827"/>
      <c r="X4" s="827"/>
      <c r="Y4" s="828"/>
      <c r="Z4" s="827"/>
      <c r="AA4" s="828"/>
      <c r="AB4" s="828"/>
      <c r="AC4" s="828"/>
      <c r="AD4" s="825"/>
      <c r="AE4" s="825"/>
    </row>
    <row r="5" spans="1:31" s="822" customFormat="1" ht="7.35" customHeight="1" x14ac:dyDescent="0.15">
      <c r="I5" s="825"/>
      <c r="O5" s="825"/>
      <c r="P5" s="825"/>
      <c r="Q5" s="825"/>
      <c r="R5" s="825"/>
      <c r="S5" s="825"/>
      <c r="T5" s="825"/>
      <c r="U5" s="825"/>
      <c r="V5" s="825"/>
      <c r="W5" s="825"/>
      <c r="X5" s="825"/>
      <c r="Y5" s="825"/>
      <c r="Z5" s="825"/>
      <c r="AA5" s="825"/>
      <c r="AB5" s="825"/>
      <c r="AC5" s="825"/>
      <c r="AD5" s="825"/>
      <c r="AE5" s="825"/>
    </row>
    <row r="6" spans="1:31" s="813" customFormat="1" ht="45.75" customHeight="1" x14ac:dyDescent="0.15">
      <c r="B6" s="1091" t="s">
        <v>846</v>
      </c>
      <c r="C6" s="1091"/>
      <c r="D6" s="1091"/>
      <c r="E6" s="1091"/>
      <c r="F6" s="1091"/>
      <c r="G6" s="1091"/>
      <c r="H6" s="1091"/>
      <c r="I6" s="1091"/>
      <c r="J6" s="1091"/>
      <c r="K6" s="1091"/>
      <c r="L6" s="1091"/>
      <c r="M6" s="1091"/>
      <c r="N6" s="1091"/>
      <c r="O6" s="1091"/>
      <c r="P6" s="1091"/>
      <c r="Q6" s="1091"/>
      <c r="R6" s="1091"/>
      <c r="S6" s="1091"/>
      <c r="T6" s="1091"/>
      <c r="U6" s="1091"/>
      <c r="V6" s="1091"/>
      <c r="W6" s="1091"/>
      <c r="X6" s="1091"/>
      <c r="Y6" s="1091"/>
      <c r="Z6" s="1091"/>
      <c r="AA6" s="1091"/>
      <c r="AB6" s="1091"/>
      <c r="AC6" s="1091"/>
      <c r="AD6" s="1091"/>
      <c r="AE6" s="1091"/>
    </row>
    <row r="7" spans="1:31" s="813" customFormat="1" ht="9.6" customHeight="1" x14ac:dyDescent="0.15">
      <c r="I7" s="829"/>
      <c r="O7" s="829"/>
      <c r="P7" s="829"/>
      <c r="Q7" s="829"/>
      <c r="R7" s="829"/>
      <c r="S7" s="829"/>
      <c r="T7" s="829"/>
      <c r="U7" s="829"/>
      <c r="V7" s="829"/>
      <c r="W7" s="829"/>
      <c r="X7" s="829"/>
      <c r="Y7" s="829"/>
      <c r="Z7" s="829"/>
      <c r="AA7" s="829"/>
      <c r="AB7" s="829"/>
      <c r="AC7" s="829"/>
      <c r="AD7" s="829"/>
      <c r="AE7" s="829"/>
    </row>
    <row r="8" spans="1:31" s="813" customFormat="1" ht="21.6" customHeight="1" x14ac:dyDescent="0.15">
      <c r="B8" s="830" t="s">
        <v>97</v>
      </c>
      <c r="C8" s="814"/>
      <c r="D8" s="814"/>
      <c r="E8" s="814"/>
      <c r="F8" s="814"/>
      <c r="G8" s="814"/>
      <c r="H8" s="814"/>
      <c r="I8" s="815"/>
      <c r="J8" s="814"/>
      <c r="K8" s="814"/>
      <c r="L8" s="814"/>
      <c r="M8" s="814"/>
      <c r="N8" s="814"/>
      <c r="O8" s="815"/>
      <c r="P8" s="815"/>
      <c r="Q8" s="815"/>
      <c r="R8" s="815"/>
      <c r="S8" s="815"/>
      <c r="T8" s="815"/>
      <c r="U8" s="815"/>
      <c r="V8" s="815"/>
      <c r="W8" s="815"/>
      <c r="X8" s="815"/>
      <c r="Y8" s="815"/>
      <c r="Z8" s="815"/>
      <c r="AA8" s="815"/>
      <c r="AB8" s="815"/>
      <c r="AC8" s="815"/>
      <c r="AD8" s="815"/>
      <c r="AE8" s="831"/>
    </row>
    <row r="9" spans="1:31" s="816" customFormat="1" ht="15" customHeight="1" x14ac:dyDescent="0.15">
      <c r="B9" s="832" t="s">
        <v>220</v>
      </c>
      <c r="I9" s="817"/>
      <c r="O9" s="817"/>
      <c r="P9" s="817"/>
      <c r="Q9" s="817"/>
      <c r="R9" s="817"/>
      <c r="S9" s="817"/>
      <c r="T9" s="817"/>
      <c r="U9" s="817"/>
      <c r="V9" s="817"/>
      <c r="W9" s="817"/>
      <c r="X9" s="817"/>
      <c r="Y9" s="817"/>
      <c r="Z9" s="817"/>
      <c r="AA9" s="817"/>
      <c r="AB9" s="817"/>
      <c r="AC9" s="817"/>
      <c r="AD9" s="817"/>
      <c r="AE9" s="833"/>
    </row>
    <row r="10" spans="1:31" s="816" customFormat="1" ht="15" customHeight="1" x14ac:dyDescent="0.15">
      <c r="B10" s="832" t="s">
        <v>264</v>
      </c>
      <c r="I10" s="817"/>
      <c r="O10" s="817"/>
      <c r="P10" s="817"/>
      <c r="Q10" s="817"/>
      <c r="R10" s="817"/>
      <c r="S10" s="817"/>
      <c r="T10" s="817"/>
      <c r="U10" s="817"/>
      <c r="V10" s="817"/>
      <c r="W10" s="817"/>
      <c r="X10" s="817"/>
      <c r="Y10" s="817"/>
      <c r="Z10" s="817"/>
      <c r="AA10" s="817"/>
      <c r="AB10" s="817"/>
      <c r="AC10" s="817"/>
      <c r="AD10" s="817"/>
      <c r="AE10" s="833"/>
    </row>
    <row r="11" spans="1:31" s="816" customFormat="1" ht="15" customHeight="1" x14ac:dyDescent="0.15">
      <c r="B11" s="834" t="s">
        <v>222</v>
      </c>
      <c r="C11" s="818"/>
      <c r="D11" s="818"/>
      <c r="I11" s="817"/>
      <c r="O11" s="817"/>
      <c r="P11" s="817"/>
      <c r="Q11" s="817"/>
      <c r="R11" s="817"/>
      <c r="S11" s="817"/>
      <c r="T11" s="817"/>
      <c r="U11" s="817"/>
      <c r="V11" s="817"/>
      <c r="W11" s="817"/>
      <c r="X11" s="817"/>
      <c r="Y11" s="817"/>
      <c r="Z11" s="817"/>
      <c r="AA11" s="817"/>
      <c r="AB11" s="817"/>
      <c r="AC11" s="817"/>
      <c r="AD11" s="817"/>
      <c r="AE11" s="833"/>
    </row>
    <row r="12" spans="1:31" s="813" customFormat="1" ht="33.6" customHeight="1" x14ac:dyDescent="0.15">
      <c r="B12" s="1086" t="s">
        <v>223</v>
      </c>
      <c r="C12" s="1087"/>
      <c r="D12" s="1087"/>
      <c r="E12" s="1087"/>
      <c r="F12" s="1087"/>
      <c r="G12" s="1087"/>
      <c r="H12" s="1087"/>
      <c r="I12" s="1087"/>
      <c r="J12" s="1087"/>
      <c r="K12" s="1087"/>
      <c r="L12" s="1087"/>
      <c r="M12" s="1087"/>
      <c r="N12" s="1087"/>
      <c r="O12" s="1087"/>
      <c r="P12" s="1087"/>
      <c r="Q12" s="1087"/>
      <c r="R12" s="1087"/>
      <c r="S12" s="1087"/>
      <c r="T12" s="1087"/>
      <c r="U12" s="1087"/>
      <c r="V12" s="1087"/>
      <c r="W12" s="1087"/>
      <c r="X12" s="1087"/>
      <c r="Y12" s="1087"/>
      <c r="Z12" s="1087"/>
      <c r="AA12" s="835"/>
      <c r="AB12" s="835"/>
      <c r="AC12" s="835"/>
      <c r="AD12" s="835"/>
      <c r="AE12" s="836"/>
    </row>
    <row r="13" spans="1:31" ht="15" customHeight="1" x14ac:dyDescent="0.15">
      <c r="B13" s="209" t="s">
        <v>224</v>
      </c>
      <c r="G13" s="246"/>
      <c r="H13" s="246"/>
      <c r="I13" s="246"/>
      <c r="J13" s="246"/>
      <c r="AE13" s="554"/>
    </row>
    <row r="14" spans="1:31" ht="15" customHeight="1" x14ac:dyDescent="0.15">
      <c r="B14" s="209" t="s">
        <v>225</v>
      </c>
      <c r="AE14" s="554"/>
    </row>
    <row r="15" spans="1:31" ht="15" customHeight="1" x14ac:dyDescent="0.15">
      <c r="B15" s="248"/>
      <c r="C15" s="131"/>
      <c r="D15" s="131"/>
      <c r="E15" s="576"/>
      <c r="F15" s="131"/>
      <c r="G15" s="131"/>
      <c r="H15" s="131"/>
      <c r="I15" s="495"/>
      <c r="J15" s="131"/>
      <c r="K15" s="131"/>
      <c r="L15" s="131"/>
      <c r="M15" s="131"/>
      <c r="N15" s="131"/>
      <c r="O15" s="495"/>
      <c r="P15" s="131"/>
      <c r="Q15" s="555"/>
      <c r="R15" s="495"/>
      <c r="S15" s="495"/>
      <c r="T15" s="495"/>
      <c r="U15" s="495"/>
      <c r="V15" s="495"/>
      <c r="W15" s="495"/>
      <c r="X15" s="495"/>
      <c r="Y15" s="495"/>
      <c r="Z15" s="495"/>
      <c r="AA15" s="495"/>
      <c r="AB15" s="495"/>
      <c r="AC15" s="495"/>
      <c r="AD15" s="495"/>
      <c r="AE15" s="556"/>
    </row>
    <row r="16" spans="1:31" s="105" customFormat="1" ht="7.5" customHeight="1" thickBot="1" x14ac:dyDescent="0.2">
      <c r="B16" s="126"/>
      <c r="C16" s="126"/>
      <c r="D16" s="126"/>
      <c r="E16" s="126"/>
      <c r="F16" s="126"/>
      <c r="G16" s="126"/>
      <c r="H16" s="126"/>
      <c r="I16" s="126"/>
      <c r="J16" s="126"/>
      <c r="K16" s="126"/>
      <c r="L16" s="885"/>
      <c r="M16" s="885"/>
      <c r="N16" s="126"/>
      <c r="O16" s="126"/>
      <c r="P16" s="126"/>
      <c r="Q16" s="126"/>
      <c r="R16" s="126"/>
      <c r="S16" s="126"/>
      <c r="T16" s="126"/>
      <c r="U16" s="126"/>
      <c r="V16" s="126"/>
      <c r="W16" s="811"/>
      <c r="X16" s="126"/>
      <c r="Y16" s="126"/>
      <c r="Z16" s="126"/>
      <c r="AA16" s="126"/>
      <c r="AB16" s="811"/>
      <c r="AC16" s="126"/>
      <c r="AD16" s="126"/>
      <c r="AE16" s="212"/>
    </row>
    <row r="17" spans="1:126" ht="25.35" customHeight="1" thickBot="1" x14ac:dyDescent="0.2">
      <c r="B17" s="1078" t="s">
        <v>226</v>
      </c>
      <c r="C17" s="1079"/>
      <c r="D17" s="1079"/>
      <c r="E17" s="1079"/>
      <c r="F17" s="1079"/>
      <c r="G17" s="1079"/>
      <c r="H17" s="1079"/>
      <c r="I17" s="1079"/>
      <c r="J17" s="1079"/>
      <c r="K17" s="1079"/>
      <c r="L17" s="1079"/>
      <c r="M17" s="1079"/>
      <c r="N17" s="1079"/>
      <c r="O17" s="1079"/>
      <c r="P17" s="1079"/>
      <c r="Q17" s="1079"/>
      <c r="R17" s="1079"/>
      <c r="S17" s="1079"/>
      <c r="T17" s="1079"/>
      <c r="U17" s="1079"/>
      <c r="V17" s="1079"/>
      <c r="W17" s="1079"/>
      <c r="X17" s="1079"/>
      <c r="Y17" s="1079"/>
      <c r="Z17" s="1079"/>
      <c r="AA17" s="1079"/>
      <c r="AB17" s="1079"/>
      <c r="AC17" s="1079"/>
      <c r="AD17" s="557"/>
      <c r="AE17" s="558"/>
    </row>
    <row r="18" spans="1:126" ht="71.099999999999994" customHeight="1" thickBot="1" x14ac:dyDescent="0.2">
      <c r="B18" s="545" t="s">
        <v>227</v>
      </c>
      <c r="C18" s="550" t="s">
        <v>265</v>
      </c>
      <c r="D18" s="550" t="s">
        <v>266</v>
      </c>
      <c r="E18" s="551" t="s">
        <v>267</v>
      </c>
      <c r="F18" s="551" t="s">
        <v>231</v>
      </c>
      <c r="G18" s="552" t="s">
        <v>232</v>
      </c>
      <c r="H18" s="546" t="s">
        <v>233</v>
      </c>
      <c r="I18" s="927" t="s">
        <v>843</v>
      </c>
      <c r="J18" s="927" t="s">
        <v>234</v>
      </c>
      <c r="K18" s="927" t="s">
        <v>235</v>
      </c>
      <c r="L18" s="928" t="s">
        <v>844</v>
      </c>
      <c r="M18" s="928" t="s">
        <v>845</v>
      </c>
      <c r="N18" s="546" t="s">
        <v>236</v>
      </c>
      <c r="O18" s="553" t="s">
        <v>268</v>
      </c>
      <c r="P18" s="553" t="s">
        <v>269</v>
      </c>
      <c r="Q18" s="553" t="s">
        <v>239</v>
      </c>
      <c r="R18" s="547" t="s">
        <v>270</v>
      </c>
      <c r="S18" s="553" t="s">
        <v>271</v>
      </c>
      <c r="T18" s="553" t="s">
        <v>272</v>
      </c>
      <c r="U18" s="553" t="s">
        <v>243</v>
      </c>
      <c r="V18" s="553" t="s">
        <v>244</v>
      </c>
      <c r="W18" s="820" t="s">
        <v>707</v>
      </c>
      <c r="X18" s="548" t="s">
        <v>273</v>
      </c>
      <c r="Y18" s="548" t="s">
        <v>274</v>
      </c>
      <c r="Z18" s="548" t="s">
        <v>275</v>
      </c>
      <c r="AA18" s="548" t="s">
        <v>276</v>
      </c>
      <c r="AB18" s="548" t="s">
        <v>706</v>
      </c>
      <c r="AC18" s="548" t="s">
        <v>277</v>
      </c>
      <c r="AD18" s="548" t="s">
        <v>250</v>
      </c>
      <c r="AE18" s="549" t="s">
        <v>251</v>
      </c>
    </row>
    <row r="19" spans="1:126" ht="30.75" customHeight="1" x14ac:dyDescent="0.15">
      <c r="B19" s="490" t="str">
        <f>IF('C-1'!B19="","",'C-1'!B19)</f>
        <v/>
      </c>
      <c r="C19" s="340" t="str">
        <f>IF('C-1'!C19="","",'C-1'!C19)</f>
        <v/>
      </c>
      <c r="D19" s="340" t="str">
        <f>IF('C-1'!D19="","",'C-1'!D19)</f>
        <v>輸入者</v>
      </c>
      <c r="E19" s="340" t="str">
        <f>IF('C-1'!E19="","",'C-1'!E19)</f>
        <v>関連企業</v>
      </c>
      <c r="F19" s="240" t="str">
        <f>IF('C-1'!F19="","",'C-1'!F19)</f>
        <v>全ての関連企業等</v>
      </c>
      <c r="G19" s="127" t="str">
        <f>IF('C-1'!G19="","",'C-1'!G19)</f>
        <v>全て</v>
      </c>
      <c r="H19" s="127" t="str">
        <f>IF('C-1'!H19="","",'C-1'!H19)</f>
        <v>全て</v>
      </c>
      <c r="I19" s="127" t="str">
        <f>IF('C-1'!I19="","",'C-1'!I19)</f>
        <v>全て</v>
      </c>
      <c r="J19" s="127" t="str">
        <f>IF('C-1'!J19="","",'C-1'!J19)</f>
        <v>全て</v>
      </c>
      <c r="K19" s="127" t="str">
        <f>IF('C-1'!K19="","",'C-1'!K19)</f>
        <v>全て</v>
      </c>
      <c r="L19" s="127"/>
      <c r="M19" s="127"/>
      <c r="N19" s="127" t="str">
        <f>IF('C-1'!N19="","",'C-1'!N19)</f>
        <v>全て</v>
      </c>
      <c r="O19" s="559" t="str">
        <f ca="1">IF('C-1'!O19="","","【"&amp;ROUND(IFERROR(IF(ABS('C-1'!O19)&gt;=10,IF('C-1'!O19&gt;=0,'C-1'!O19*RANDBETWEEN(80,90)*0.01,'C-1'!O19*RANDBETWEEN(110,120)*0.01),'C-1'!O19-RANDBETWEEN(1,3)),0),0)&amp;"～"&amp;ROUND(IFERROR(IF(ABS('C-1'!O19)&gt;=10,IF('C-1'!O19&gt;=0,'C-1'!O19*RANDBETWEEN(110,120)*0.01,'C-1'!O19*RANDBETWEEN(80,90)*0.01),'C-1'!O19+RANDBETWEEN(1,3)),0),0)&amp;"】")</f>
        <v/>
      </c>
      <c r="P19" s="559" t="str">
        <f ca="1">IF('C-1'!P19="","","【"&amp;ROUND(IFERROR(IF(ABS('C-1'!P19)&gt;=10,IF('C-1'!P19&gt;=0,'C-1'!P19*RANDBETWEEN(80,90)*0.01,'C-1'!P19*RANDBETWEEN(110,120)*0.01),'C-1'!P19-RANDBETWEEN(1,3)),0),0)&amp;"～"&amp;ROUND(IFERROR(IF(ABS('C-1'!P19)&gt;=10,IF('C-1'!P19&gt;=0,'C-1'!P19*RANDBETWEEN(110,120)*0.01,'C-1'!P19*RANDBETWEEN(80,90)*0.01),'C-1'!P19+RANDBETWEEN(1,3)),0),0)&amp;"】")</f>
        <v/>
      </c>
      <c r="Q19" s="266" t="s">
        <v>255</v>
      </c>
      <c r="R19" s="560" t="str">
        <f ca="1">IF('C-1'!R19="","","【"&amp;ROUND(IFERROR(IF(ABS('C-1'!R19)&gt;=10,IF('C-1'!R19&gt;=0,'C-1'!R19*RANDBETWEEN(80,90)*0.01,'C-1'!R19*RANDBETWEEN(110,120)*0.01),'C-1'!R19-RANDBETWEEN(1,3)),0),0)&amp;"～"&amp;ROUND(IFERROR(IF(ABS('C-1'!R19)&gt;=10,IF('C-1'!R19&gt;=0,'C-1'!R19*RANDBETWEEN(110,120)*0.01,'C-1'!R19*RANDBETWEEN(80,90)*0.01),'C-1'!R19+RANDBETWEEN(1,3)),0),0)&amp;"】")</f>
        <v>【-3～3】</v>
      </c>
      <c r="S19" s="541" t="str">
        <f ca="1">IF('C-1'!S19="","","【"&amp;ROUND(IFERROR(IF(ABS('C-1'!S19)&gt;=10,IF('C-1'!S19&gt;=0,'C-1'!S19*RANDBETWEEN(80,90)*0.01,'C-1'!S19*RANDBETWEEN(110,120)*0.01),'C-1'!S19-RANDBETWEEN(1,3)),0),0)&amp;"～"&amp;ROUND(IFERROR(IF(ABS('C-1'!S19)&gt;=10,IF('C-1'!S19&gt;=0,'C-1'!S19*RANDBETWEEN(110,120)*0.01,'C-1'!S19*RANDBETWEEN(80,90)*0.01),'C-1'!S19+RANDBETWEEN(1,3)),0),0)&amp;"】")</f>
        <v/>
      </c>
      <c r="T19" s="541" t="str">
        <f ca="1">IF('C-1'!T19="","","【"&amp;ROUND(IFERROR(IF(ABS('C-1'!T19)&gt;=10,IF('C-1'!T19&gt;=0,'C-1'!T19*RANDBETWEEN(80,90)*0.01,'C-1'!T19*RANDBETWEEN(110,120)*0.01),'C-1'!T19-RANDBETWEEN(1,3)),0),0)&amp;"～"&amp;ROUND(IFERROR(IF(ABS('C-1'!T19)&gt;=10,IF('C-1'!T19&gt;=0,'C-1'!T19*RANDBETWEEN(110,120)*0.01,'C-1'!T19*RANDBETWEEN(80,90)*0.01),'C-1'!T19+RANDBETWEEN(1,3)),0),0)&amp;"】")</f>
        <v/>
      </c>
      <c r="U19" s="541" t="str">
        <f ca="1">IF('C-1'!U19="","","【"&amp;ROUND(IFERROR(IF(ABS('C-1'!U19)&gt;=10,IF('C-1'!U19&gt;=0,'C-1'!U19*RANDBETWEEN(80,90)*0.01,'C-1'!U19*RANDBETWEEN(110,120)*0.01),'C-1'!U19-RANDBETWEEN(1,3)),0),0)&amp;"～"&amp;ROUND(IFERROR(IF(ABS('C-1'!U19)&gt;=10,IF('C-1'!U19&gt;=0,'C-1'!U19*RANDBETWEEN(110,120)*0.01,'C-1'!U19*RANDBETWEEN(80,90)*0.01),'C-1'!U19+RANDBETWEEN(1,3)),0),0)&amp;"】")</f>
        <v/>
      </c>
      <c r="V19" s="541" t="str">
        <f ca="1">IF('C-1'!V19="","","【"&amp;ROUND(IFERROR(IF(ABS('C-1'!V19)&gt;=10,IF('C-1'!V19&gt;=0,'C-1'!V19*RANDBETWEEN(80,90)*0.01,'C-1'!V19*RANDBETWEEN(110,120)*0.01),'C-1'!V19-RANDBETWEEN(1,3)),0),0)&amp;"～"&amp;ROUND(IFERROR(IF(ABS('C-1'!V19)&gt;=10,IF('C-1'!V19&gt;=0,'C-1'!V19*RANDBETWEEN(110,120)*0.01,'C-1'!V19*RANDBETWEEN(80,90)*0.01),'C-1'!V19+RANDBETWEEN(1,3)),0),0)&amp;"】")</f>
        <v/>
      </c>
      <c r="W19" s="541" t="str">
        <f ca="1">IF('C-1'!W19="","","【"&amp;ROUND(IFERROR(IF(ABS('C-1'!W19)&gt;=10,IF('C-1'!W19&gt;=0,'C-1'!W19*RANDBETWEEN(80,90)*0.01,'C-1'!W19*RANDBETWEEN(110,120)*0.01),'C-1'!W19-RANDBETWEEN(1,3)),0),0)&amp;"～"&amp;ROUND(IFERROR(IF(ABS('C-1'!W19)&gt;=10,IF('C-1'!W19&gt;=0,'C-1'!W19*RANDBETWEEN(110,120)*0.01,'C-1'!W19*RANDBETWEEN(80,90)*0.01),'C-1'!W19+RANDBETWEEN(1,3)),0),0)&amp;"】")</f>
        <v/>
      </c>
      <c r="X19" s="561" t="str">
        <f ca="1">IF('C-1'!X19="","","【"&amp;ROUND(IFERROR(IF(ABS('C-1'!X19)&gt;=10,IF('C-1'!X19&gt;=0,'C-1'!X19*RANDBETWEEN(80,90)*0.01,'C-1'!X19*RANDBETWEEN(110,120)*0.01),'C-1'!X19-RANDBETWEEN(1,3)),0),0)&amp;"～"&amp;ROUND(IFERROR(IF(ABS('C-1'!X19)&gt;=10,IF('C-1'!X19&gt;=0,'C-1'!X19*RANDBETWEEN(110,120)*0.01,'C-1'!X19*RANDBETWEEN(80,90)*0.01),'C-1'!X19+RANDBETWEEN(1,3)),0),0)&amp;"】")</f>
        <v>【-2～3】</v>
      </c>
      <c r="Y19" s="561" t="str">
        <f ca="1">IF('C-1'!Y19="","","【"&amp;ROUND(IFERROR(IF(ABS('C-1'!Y19)&gt;=10,IF('C-1'!Y19&gt;=0,'C-1'!Y19*RANDBETWEEN(80,90)*0.01,'C-1'!Y19*RANDBETWEEN(110,120)*0.01),'C-1'!Y19-RANDBETWEEN(1,3)),0),0)&amp;"～"&amp;ROUND(IFERROR(IF(ABS('C-1'!Y19)&gt;=10,IF('C-1'!Y19&gt;=0,'C-1'!Y19*RANDBETWEEN(110,120)*0.01,'C-1'!Y19*RANDBETWEEN(80,90)*0.01),'C-1'!Y19+RANDBETWEEN(1,3)),0),0)&amp;"】")</f>
        <v>【-2～2】</v>
      </c>
      <c r="Z19" s="561" t="str">
        <f ca="1">IF('C-1'!Z19="","","【"&amp;ROUND(IFERROR(IF(ABS('C-1'!Z19)&gt;=10,IF('C-1'!Z19&gt;=0,'C-1'!Z19*RANDBETWEEN(80,90)*0.01,'C-1'!Z19*RANDBETWEEN(110,120)*0.01),'C-1'!Z19-RANDBETWEEN(1,3)),0),0)&amp;"～"&amp;ROUND(IFERROR(IF(ABS('C-1'!Z19)&gt;=10,IF('C-1'!Z19&gt;=0,'C-1'!Z19*RANDBETWEEN(110,120)*0.01,'C-1'!Z19*RANDBETWEEN(80,90)*0.01),'C-1'!Z19+RANDBETWEEN(1,3)),0),0)&amp;"】")</f>
        <v>【-1～3】</v>
      </c>
      <c r="AA19" s="561" t="str">
        <f ca="1">IF('C-1'!AA19="","","【"&amp;ROUND(IFERROR(IF(ABS('C-1'!AA19)&gt;=10,IF('C-1'!AA19&gt;=0,'C-1'!AA19*RANDBETWEEN(80,90)*0.01,'C-1'!AA19*RANDBETWEEN(110,120)*0.01),'C-1'!AA19-RANDBETWEEN(1,3)),0),0)&amp;"～"&amp;ROUND(IFERROR(IF(ABS('C-1'!AA19)&gt;=10,IF('C-1'!AA19&gt;=0,'C-1'!AA19*RANDBETWEEN(110,120)*0.01,'C-1'!AA19*RANDBETWEEN(80,90)*0.01),'C-1'!AA19+RANDBETWEEN(1,3)),0),0)&amp;"】")</f>
        <v>【-3～1】</v>
      </c>
      <c r="AB19" s="561" t="str">
        <f ca="1">IF('C-1'!AB19="","","【"&amp;ROUND(IFERROR(IF(ABS('C-1'!AB19)&gt;=10,IF('C-1'!AB19&gt;=0,'C-1'!AB19*RANDBETWEEN(80,90)*0.01,'C-1'!AB19*RANDBETWEEN(110,120)*0.01),'C-1'!AB19-RANDBETWEEN(1,3)),0),0)&amp;"～"&amp;ROUND(IFERROR(IF(ABS('C-1'!AB19)&gt;=10,IF('C-1'!AB19&gt;=0,'C-1'!AB19*RANDBETWEEN(110,120)*0.01,'C-1'!AB19*RANDBETWEEN(80,90)*0.01),'C-1'!AB19+RANDBETWEEN(1,3)),0),0)&amp;"】")</f>
        <v>【-2～1】</v>
      </c>
      <c r="AC19" s="561" t="str">
        <f ca="1">IF('C-1'!AC19="","","【"&amp;ROUND(IFERROR(IF(ABS('C-1'!AC19)&gt;=10,IF('C-1'!AC19&gt;=0,'C-1'!AC19*RANDBETWEEN(80,90)*0.01,'C-1'!AC19*RANDBETWEEN(110,120)*0.01),'C-1'!AC19-RANDBETWEEN(1,3)),0),0)&amp;"～"&amp;ROUND(IFERROR(IF(ABS('C-1'!AC19)&gt;=10,IF('C-1'!AC19&gt;=0,'C-1'!AC19*RANDBETWEEN(110,120)*0.01,'C-1'!AC19*RANDBETWEEN(80,90)*0.01),'C-1'!AC19+RANDBETWEEN(1,3)),0),0)&amp;"】")</f>
        <v>【-1～1】</v>
      </c>
      <c r="AD19" s="561" t="str">
        <f ca="1">IF('C-1'!AD19="","","【"&amp;ROUND(IFERROR(IF(ABS('C-1'!AD19)&gt;=10,IF('C-1'!AD19&gt;=0,'C-1'!AD19*RANDBETWEEN(80,90)*0.01,'C-1'!AD19*RANDBETWEEN(110,120)*0.01),'C-1'!AD19-RANDBETWEEN(1,3)),0),0)&amp;"～"&amp;ROUND(IFERROR(IF(ABS('C-1'!AD19)&gt;=10,IF('C-1'!AD19&gt;=0,'C-1'!AD19*RANDBETWEEN(110,120)*0.01,'C-1'!AD19*RANDBETWEEN(80,90)*0.01),'C-1'!AD19+RANDBETWEEN(1,3)),0),0)&amp;"】")</f>
        <v>【-1～1】</v>
      </c>
      <c r="AE19" s="561" t="str">
        <f ca="1">IF('C-1'!AE19="","","【"&amp;ROUND(IFERROR(IF(ABS('C-1'!AE19)&gt;=10,IF('C-1'!AE19&gt;=0,'C-1'!AE19*RANDBETWEEN(80,90)*0.01,'C-1'!AE19*RANDBETWEEN(110,120)*0.01),'C-1'!AE19-RANDBETWEEN(1,3)),0),0)&amp;"～"&amp;ROUND(IFERROR(IF(ABS('C-1'!AE19)&gt;=10,IF('C-1'!AE19&gt;=0,'C-1'!AE19*RANDBETWEEN(110,120)*0.01,'C-1'!AE19*RANDBETWEEN(80,90)*0.01),'C-1'!AE19+RANDBETWEEN(1,3)),0),0)&amp;"】")</f>
        <v>【-1～2】</v>
      </c>
    </row>
    <row r="20" spans="1:126" ht="30.75" customHeight="1" x14ac:dyDescent="0.15">
      <c r="B20" s="490" t="str">
        <f>IF('C-1'!B20="","",'C-1'!B20)</f>
        <v/>
      </c>
      <c r="C20" s="342" t="str">
        <f>IF('C-1'!C20="","",'C-1'!C20)</f>
        <v/>
      </c>
      <c r="D20" s="342" t="str">
        <f>IF('C-1'!D20="","",'C-1'!D20)</f>
        <v>輸入者</v>
      </c>
      <c r="E20" s="342" t="str">
        <f>IF('C-1'!E20="","",'C-1'!E20)</f>
        <v>非関連企業</v>
      </c>
      <c r="F20" s="265" t="str">
        <f>IF('C-1'!F20="","",'C-1'!F20)</f>
        <v/>
      </c>
      <c r="G20" s="265" t="str">
        <f>IF('C-1'!G20="","",'C-1'!G20)</f>
        <v/>
      </c>
      <c r="H20" s="492" t="str">
        <f>IF('C-1'!H20="","",'C-1'!H20)</f>
        <v/>
      </c>
      <c r="I20" s="494" t="str">
        <f>IF('C-1'!I20="","",'C-1'!I20)</f>
        <v/>
      </c>
      <c r="J20" s="494" t="str">
        <f>IF('C-1'!J20="","",'C-1'!J20)</f>
        <v/>
      </c>
      <c r="K20" s="484" t="str">
        <f>IF('C-1'!K20="","",'C-1'!K20)</f>
        <v/>
      </c>
      <c r="L20" s="484" t="str">
        <f>IF('C-1'!L20="","",'C-1'!L20)</f>
        <v/>
      </c>
      <c r="M20" s="484" t="str">
        <f>IF('C-1'!M20="","",'C-1'!M20)</f>
        <v/>
      </c>
      <c r="N20" s="484" t="str">
        <f>IF('C-1'!N20="","",'C-1'!N20)</f>
        <v/>
      </c>
      <c r="O20" s="562" t="str">
        <f ca="1">IF('C-1'!O20="","","【"&amp;ROUND(IFERROR(IF(ABS('C-1'!O20)&gt;=10,IF('C-1'!O20&gt;=0,'C-1'!O20*RANDBETWEEN(80,90)*0.01,'C-1'!O20*RANDBETWEEN(110,120)*0.01),'C-1'!O20-RANDBETWEEN(1,3)),0),0)&amp;"～"&amp;ROUND(IFERROR(IF(ABS('C-1'!O20)&gt;=10,IF('C-1'!O20&gt;=0,'C-1'!O20*RANDBETWEEN(110,120)*0.01,'C-1'!O20*RANDBETWEEN(80,90)*0.01),'C-1'!O20+RANDBETWEEN(1,3)),0),0)&amp;"】")</f>
        <v/>
      </c>
      <c r="P20" s="562" t="str">
        <f ca="1">IF('C-1'!P20="","","【"&amp;ROUND(IFERROR(IF(ABS('C-1'!P20)&gt;=10,IF('C-1'!P20&gt;=0,'C-1'!P20*RANDBETWEEN(80,90)*0.01,'C-1'!P20*RANDBETWEEN(110,120)*0.01),'C-1'!P20-RANDBETWEEN(1,3)),0),0)&amp;"～"&amp;ROUND(IFERROR(IF(ABS('C-1'!P20)&gt;=10,IF('C-1'!P20&gt;=0,'C-1'!P20*RANDBETWEEN(110,120)*0.01,'C-1'!P20*RANDBETWEEN(80,90)*0.01),'C-1'!P20+RANDBETWEEN(1,3)),0),0)&amp;"】")</f>
        <v/>
      </c>
      <c r="Q20" s="494" t="str">
        <f>IF('C-1'!Q20="","",'C-1'!Q20)</f>
        <v/>
      </c>
      <c r="R20" s="563" t="str">
        <f ca="1">IF('C-1'!R20="","","【"&amp;ROUND(IFERROR(IF(ABS('C-1'!R20)&gt;=10,IF('C-1'!R20&gt;=0,'C-1'!R20*RANDBETWEEN(80,90)*0.01,'C-1'!R20*RANDBETWEEN(110,120)*0.01),'C-1'!R20-RANDBETWEEN(1,3)),0),0)&amp;"～"&amp;ROUND(IFERROR(IF(ABS('C-1'!R20)&gt;=10,IF('C-1'!R20&gt;=0,'C-1'!R20*RANDBETWEEN(110,120)*0.01,'C-1'!R20*RANDBETWEEN(80,90)*0.01),'C-1'!R20+RANDBETWEEN(1,3)),0),0)&amp;"】")</f>
        <v>【-3～2】</v>
      </c>
      <c r="S20" s="541" t="str">
        <f ca="1">IF('C-1'!S20="","","【"&amp;ROUND(IFERROR(IF(ABS('C-1'!S20)&gt;=10,IF('C-1'!S20&gt;=0,'C-1'!S20*RANDBETWEEN(80,90)*0.01,'C-1'!S20*RANDBETWEEN(110,120)*0.01),'C-1'!S20-RANDBETWEEN(1,3)),0),0)&amp;"～"&amp;ROUND(IFERROR(IF(ABS('C-1'!S20)&gt;=10,IF('C-1'!S20&gt;=0,'C-1'!S20*RANDBETWEEN(110,120)*0.01,'C-1'!S20*RANDBETWEEN(80,90)*0.01),'C-1'!S20+RANDBETWEEN(1,3)),0),0)&amp;"】")</f>
        <v/>
      </c>
      <c r="T20" s="541" t="str">
        <f ca="1">IF('C-1'!T20="","","【"&amp;ROUND(IFERROR(IF(ABS('C-1'!T20)&gt;=10,IF('C-1'!T20&gt;=0,'C-1'!T20*RANDBETWEEN(80,90)*0.01,'C-1'!T20*RANDBETWEEN(110,120)*0.01),'C-1'!T20-RANDBETWEEN(1,3)),0),0)&amp;"～"&amp;ROUND(IFERROR(IF(ABS('C-1'!T20)&gt;=10,IF('C-1'!T20&gt;=0,'C-1'!T20*RANDBETWEEN(110,120)*0.01,'C-1'!T20*RANDBETWEEN(80,90)*0.01),'C-1'!T20+RANDBETWEEN(1,3)),0),0)&amp;"】")</f>
        <v/>
      </c>
      <c r="U20" s="541" t="str">
        <f ca="1">IF('C-1'!U20="","","【"&amp;ROUND(IFERROR(IF(ABS('C-1'!U20)&gt;=10,IF('C-1'!U20&gt;=0,'C-1'!U20*RANDBETWEEN(80,90)*0.01,'C-1'!U20*RANDBETWEEN(110,120)*0.01),'C-1'!U20-RANDBETWEEN(1,3)),0),0)&amp;"～"&amp;ROUND(IFERROR(IF(ABS('C-1'!U20)&gt;=10,IF('C-1'!U20&gt;=0,'C-1'!U20*RANDBETWEEN(110,120)*0.01,'C-1'!U20*RANDBETWEEN(80,90)*0.01),'C-1'!U20+RANDBETWEEN(1,3)),0),0)&amp;"】")</f>
        <v/>
      </c>
      <c r="V20" s="541" t="str">
        <f ca="1">IF('C-1'!V20="","","【"&amp;ROUND(IFERROR(IF(ABS('C-1'!V20)&gt;=10,IF('C-1'!V20&gt;=0,'C-1'!V20*RANDBETWEEN(80,90)*0.01,'C-1'!V20*RANDBETWEEN(110,120)*0.01),'C-1'!V20-RANDBETWEEN(1,3)),0),0)&amp;"～"&amp;ROUND(IFERROR(IF(ABS('C-1'!V20)&gt;=10,IF('C-1'!V20&gt;=0,'C-1'!V20*RANDBETWEEN(110,120)*0.01,'C-1'!V20*RANDBETWEEN(80,90)*0.01),'C-1'!V20+RANDBETWEEN(1,3)),0),0)&amp;"】")</f>
        <v/>
      </c>
      <c r="W20" s="541" t="str">
        <f ca="1">IF('C-1'!W20="","","【"&amp;ROUND(IFERROR(IF(ABS('C-1'!W20)&gt;=10,IF('C-1'!W20&gt;=0,'C-1'!W20*RANDBETWEEN(80,90)*0.01,'C-1'!W20*RANDBETWEEN(110,120)*0.01),'C-1'!W20-RANDBETWEEN(1,3)),0),0)&amp;"～"&amp;ROUND(IFERROR(IF(ABS('C-1'!W20)&gt;=10,IF('C-1'!W20&gt;=0,'C-1'!W20*RANDBETWEEN(110,120)*0.01,'C-1'!W20*RANDBETWEEN(80,90)*0.01),'C-1'!W20+RANDBETWEEN(1,3)),0),0)&amp;"】")</f>
        <v/>
      </c>
      <c r="X20" s="563" t="str">
        <f ca="1">IF('C-1'!X20="","","【"&amp;ROUND(IFERROR(IF(ABS('C-1'!X20)&gt;=10,IF('C-1'!X20&gt;=0,'C-1'!X20*RANDBETWEEN(80,90)*0.01,'C-1'!X20*RANDBETWEEN(110,120)*0.01),'C-1'!X20-RANDBETWEEN(1,3)),0),0)&amp;"～"&amp;ROUND(IFERROR(IF(ABS('C-1'!X20)&gt;=10,IF('C-1'!X20&gt;=0,'C-1'!X20*RANDBETWEEN(110,120)*0.01,'C-1'!X20*RANDBETWEEN(80,90)*0.01),'C-1'!X20+RANDBETWEEN(1,3)),0),0)&amp;"】")</f>
        <v>【-3～2】</v>
      </c>
      <c r="Y20" s="563" t="str">
        <f ca="1">IF('C-1'!Y20="","","【"&amp;ROUND(IFERROR(IF(ABS('C-1'!Y20)&gt;=10,IF('C-1'!Y20&gt;=0,'C-1'!Y20*RANDBETWEEN(80,90)*0.01,'C-1'!Y20*RANDBETWEEN(110,120)*0.01),'C-1'!Y20-RANDBETWEEN(1,3)),0),0)&amp;"～"&amp;ROUND(IFERROR(IF(ABS('C-1'!Y20)&gt;=10,IF('C-1'!Y20&gt;=0,'C-1'!Y20*RANDBETWEEN(110,120)*0.01,'C-1'!Y20*RANDBETWEEN(80,90)*0.01),'C-1'!Y20+RANDBETWEEN(1,3)),0),0)&amp;"】")</f>
        <v>【-3～1】</v>
      </c>
      <c r="Z20" s="563" t="str">
        <f ca="1">IF('C-1'!Z20="","","【"&amp;ROUND(IFERROR(IF(ABS('C-1'!Z20)&gt;=10,IF('C-1'!Z20&gt;=0,'C-1'!Z20*RANDBETWEEN(80,90)*0.01,'C-1'!Z20*RANDBETWEEN(110,120)*0.01),'C-1'!Z20-RANDBETWEEN(1,3)),0),0)&amp;"～"&amp;ROUND(IFERROR(IF(ABS('C-1'!Z20)&gt;=10,IF('C-1'!Z20&gt;=0,'C-1'!Z20*RANDBETWEEN(110,120)*0.01,'C-1'!Z20*RANDBETWEEN(80,90)*0.01),'C-1'!Z20+RANDBETWEEN(1,3)),0),0)&amp;"】")</f>
        <v>【-3～2】</v>
      </c>
      <c r="AA20" s="563" t="str">
        <f ca="1">IF('C-1'!AA20="","","【"&amp;ROUND(IFERROR(IF(ABS('C-1'!AA20)&gt;=10,IF('C-1'!AA20&gt;=0,'C-1'!AA20*RANDBETWEEN(80,90)*0.01,'C-1'!AA20*RANDBETWEEN(110,120)*0.01),'C-1'!AA20-RANDBETWEEN(1,3)),0),0)&amp;"～"&amp;ROUND(IFERROR(IF(ABS('C-1'!AA20)&gt;=10,IF('C-1'!AA20&gt;=0,'C-1'!AA20*RANDBETWEEN(110,120)*0.01,'C-1'!AA20*RANDBETWEEN(80,90)*0.01),'C-1'!AA20+RANDBETWEEN(1,3)),0),0)&amp;"】")</f>
        <v>【-3～1】</v>
      </c>
      <c r="AB20" s="563" t="str">
        <f ca="1">IF('C-1'!AB20="","","【"&amp;ROUND(IFERROR(IF(ABS('C-1'!AB20)&gt;=10,IF('C-1'!AB20&gt;=0,'C-1'!AB20*RANDBETWEEN(80,90)*0.01,'C-1'!AB20*RANDBETWEEN(110,120)*0.01),'C-1'!AB20-RANDBETWEEN(1,3)),0),0)&amp;"～"&amp;ROUND(IFERROR(IF(ABS('C-1'!AB20)&gt;=10,IF('C-1'!AB20&gt;=0,'C-1'!AB20*RANDBETWEEN(110,120)*0.01,'C-1'!AB20*RANDBETWEEN(80,90)*0.01),'C-1'!AB20+RANDBETWEEN(1,3)),0),0)&amp;"】")</f>
        <v>【-1～3】</v>
      </c>
      <c r="AC20" s="563" t="str">
        <f ca="1">IF('C-1'!AC20="","","【"&amp;ROUND(IFERROR(IF(ABS('C-1'!AC20)&gt;=10,IF('C-1'!AC20&gt;=0,'C-1'!AC20*RANDBETWEEN(80,90)*0.01,'C-1'!AC20*RANDBETWEEN(110,120)*0.01),'C-1'!AC20-RANDBETWEEN(1,3)),0),0)&amp;"～"&amp;ROUND(IFERROR(IF(ABS('C-1'!AC20)&gt;=10,IF('C-1'!AC20&gt;=0,'C-1'!AC20*RANDBETWEEN(110,120)*0.01,'C-1'!AC20*RANDBETWEEN(80,90)*0.01),'C-1'!AC20+RANDBETWEEN(1,3)),0),0)&amp;"】")</f>
        <v>【-1～1】</v>
      </c>
      <c r="AD20" s="563" t="str">
        <f ca="1">IF('C-1'!AD20="","","【"&amp;ROUND(IFERROR(IF(ABS('C-1'!AD20)&gt;=10,IF('C-1'!AD20&gt;=0,'C-1'!AD20*RANDBETWEEN(80,90)*0.01,'C-1'!AD20*RANDBETWEEN(110,120)*0.01),'C-1'!AD20-RANDBETWEEN(1,3)),0),0)&amp;"～"&amp;ROUND(IFERROR(IF(ABS('C-1'!AD20)&gt;=10,IF('C-1'!AD20&gt;=0,'C-1'!AD20*RANDBETWEEN(110,120)*0.01,'C-1'!AD20*RANDBETWEEN(80,90)*0.01),'C-1'!AD20+RANDBETWEEN(1,3)),0),0)&amp;"】")</f>
        <v>【-2～1】</v>
      </c>
      <c r="AE20" s="563" t="str">
        <f ca="1">IF('C-1'!AE20="","","【"&amp;ROUND(IFERROR(IF(ABS('C-1'!AE20)&gt;=10,IF('C-1'!AE20&gt;=0,'C-1'!AE20*RANDBETWEEN(80,90)*0.01,'C-1'!AE20*RANDBETWEEN(110,120)*0.01),'C-1'!AE20-RANDBETWEEN(1,3)),0),0)&amp;"～"&amp;ROUND(IFERROR(IF(ABS('C-1'!AE20)&gt;=10,IF('C-1'!AE20&gt;=0,'C-1'!AE20*RANDBETWEEN(110,120)*0.01,'C-1'!AE20*RANDBETWEEN(80,90)*0.01),'C-1'!AE20+RANDBETWEEN(1,3)),0),0)&amp;"】")</f>
        <v>【-2～3】</v>
      </c>
    </row>
    <row r="21" spans="1:126" ht="30.75" customHeight="1" x14ac:dyDescent="0.15">
      <c r="B21" s="490" t="str">
        <f>IF('C-1'!B21="","",'C-1'!B21)</f>
        <v/>
      </c>
      <c r="C21" s="342" t="str">
        <f>IF('C-1'!C21="","",'C-1'!C21)</f>
        <v/>
      </c>
      <c r="D21" s="342" t="str">
        <f>IF('C-1'!D21="","",'C-1'!D21)</f>
        <v>輸入者</v>
      </c>
      <c r="E21" s="342" t="str">
        <f>IF('C-1'!E21="","",'C-1'!E21)</f>
        <v>非関連企業</v>
      </c>
      <c r="F21" s="265" t="str">
        <f>IF('C-1'!F21="","",'C-1'!F21)</f>
        <v/>
      </c>
      <c r="G21" s="265" t="str">
        <f>IF('C-1'!G21="","",'C-1'!G21)</f>
        <v/>
      </c>
      <c r="H21" s="492" t="str">
        <f>IF('C-1'!H21="","",'C-1'!H21)</f>
        <v/>
      </c>
      <c r="I21" s="494" t="str">
        <f>IF('C-1'!I21="","",'C-1'!I21)</f>
        <v/>
      </c>
      <c r="J21" s="265" t="str">
        <f>IF('C-1'!J21="","",'C-1'!J21)</f>
        <v/>
      </c>
      <c r="K21" s="484" t="str">
        <f>IF('C-1'!K21="","",'C-1'!K21)</f>
        <v/>
      </c>
      <c r="L21" s="484" t="str">
        <f>IF('C-1'!L21="","",'C-1'!L21)</f>
        <v/>
      </c>
      <c r="M21" s="484" t="str">
        <f>IF('C-1'!M21="","",'C-1'!M21)</f>
        <v/>
      </c>
      <c r="N21" s="484" t="str">
        <f>IF('C-1'!N21="","",'C-1'!N21)</f>
        <v/>
      </c>
      <c r="O21" s="562" t="str">
        <f ca="1">IF('C-1'!O21="","","【"&amp;ROUND(IFERROR(IF(ABS('C-1'!O21)&gt;=10,IF('C-1'!O21&gt;=0,'C-1'!O21*RANDBETWEEN(80,90)*0.01,'C-1'!O21*RANDBETWEEN(110,120)*0.01),'C-1'!O21-RANDBETWEEN(1,3)),0),0)&amp;"～"&amp;ROUND(IFERROR(IF(ABS('C-1'!O21)&gt;=10,IF('C-1'!O21&gt;=0,'C-1'!O21*RANDBETWEEN(110,120)*0.01,'C-1'!O21*RANDBETWEEN(80,90)*0.01),'C-1'!O21+RANDBETWEEN(1,3)),0),0)&amp;"】")</f>
        <v/>
      </c>
      <c r="P21" s="562" t="str">
        <f ca="1">IF('C-1'!P21="","","【"&amp;ROUND(IFERROR(IF(ABS('C-1'!P21)&gt;=10,IF('C-1'!P21&gt;=0,'C-1'!P21*RANDBETWEEN(80,90)*0.01,'C-1'!P21*RANDBETWEEN(110,120)*0.01),'C-1'!P21-RANDBETWEEN(1,3)),0),0)&amp;"～"&amp;ROUND(IFERROR(IF(ABS('C-1'!P21)&gt;=10,IF('C-1'!P21&gt;=0,'C-1'!P21*RANDBETWEEN(110,120)*0.01,'C-1'!P21*RANDBETWEEN(80,90)*0.01),'C-1'!P21+RANDBETWEEN(1,3)),0),0)&amp;"】")</f>
        <v/>
      </c>
      <c r="Q21" s="494" t="str">
        <f>IF('C-1'!Q21="","",'C-1'!Q21)</f>
        <v/>
      </c>
      <c r="R21" s="563" t="str">
        <f ca="1">IF('C-1'!R21="","","【"&amp;ROUND(IFERROR(IF(ABS('C-1'!R21)&gt;=10,IF('C-1'!R21&gt;=0,'C-1'!R21*RANDBETWEEN(80,90)*0.01,'C-1'!R21*RANDBETWEEN(110,120)*0.01),'C-1'!R21-RANDBETWEEN(1,3)),0),0)&amp;"～"&amp;ROUND(IFERROR(IF(ABS('C-1'!R21)&gt;=10,IF('C-1'!R21&gt;=0,'C-1'!R21*RANDBETWEEN(110,120)*0.01,'C-1'!R21*RANDBETWEEN(80,90)*0.01),'C-1'!R21+RANDBETWEEN(1,3)),0),0)&amp;"】")</f>
        <v>【-2～3】</v>
      </c>
      <c r="S21" s="542" t="str">
        <f ca="1">IF('C-1'!S21="","","【"&amp;ROUND(IFERROR(IF(ABS('C-1'!S21)&gt;=10,IF('C-1'!S21&gt;=0,'C-1'!S21*RANDBETWEEN(80,90)*0.01,'C-1'!S21*RANDBETWEEN(110,120)*0.01),'C-1'!S21-RANDBETWEEN(1,3)),0),0)&amp;"～"&amp;ROUND(IFERROR(IF(ABS('C-1'!S21)&gt;=10,IF('C-1'!S21&gt;=0,'C-1'!S21*RANDBETWEEN(110,120)*0.01,'C-1'!S21*RANDBETWEEN(80,90)*0.01),'C-1'!S21+RANDBETWEEN(1,3)),0),0)&amp;"】")</f>
        <v/>
      </c>
      <c r="T21" s="542" t="str">
        <f ca="1">IF('C-1'!T21="","","【"&amp;ROUND(IFERROR(IF(ABS('C-1'!T21)&gt;=10,IF('C-1'!T21&gt;=0,'C-1'!T21*RANDBETWEEN(80,90)*0.01,'C-1'!T21*RANDBETWEEN(110,120)*0.01),'C-1'!T21-RANDBETWEEN(1,3)),0),0)&amp;"～"&amp;ROUND(IFERROR(IF(ABS('C-1'!T21)&gt;=10,IF('C-1'!T21&gt;=0,'C-1'!T21*RANDBETWEEN(110,120)*0.01,'C-1'!T21*RANDBETWEEN(80,90)*0.01),'C-1'!T21+RANDBETWEEN(1,3)),0),0)&amp;"】")</f>
        <v/>
      </c>
      <c r="U21" s="542" t="str">
        <f ca="1">IF('C-1'!U21="","","【"&amp;ROUND(IFERROR(IF(ABS('C-1'!U21)&gt;=10,IF('C-1'!U21&gt;=0,'C-1'!U21*RANDBETWEEN(80,90)*0.01,'C-1'!U21*RANDBETWEEN(110,120)*0.01),'C-1'!U21-RANDBETWEEN(1,3)),0),0)&amp;"～"&amp;ROUND(IFERROR(IF(ABS('C-1'!U21)&gt;=10,IF('C-1'!U21&gt;=0,'C-1'!U21*RANDBETWEEN(110,120)*0.01,'C-1'!U21*RANDBETWEEN(80,90)*0.01),'C-1'!U21+RANDBETWEEN(1,3)),0),0)&amp;"】")</f>
        <v/>
      </c>
      <c r="V21" s="542" t="str">
        <f ca="1">IF('C-1'!V21="","","【"&amp;ROUND(IFERROR(IF(ABS('C-1'!V21)&gt;=10,IF('C-1'!V21&gt;=0,'C-1'!V21*RANDBETWEEN(80,90)*0.01,'C-1'!V21*RANDBETWEEN(110,120)*0.01),'C-1'!V21-RANDBETWEEN(1,3)),0),0)&amp;"～"&amp;ROUND(IFERROR(IF(ABS('C-1'!V21)&gt;=10,IF('C-1'!V21&gt;=0,'C-1'!V21*RANDBETWEEN(110,120)*0.01,'C-1'!V21*RANDBETWEEN(80,90)*0.01),'C-1'!V21+RANDBETWEEN(1,3)),0),0)&amp;"】")</f>
        <v/>
      </c>
      <c r="W21" s="542" t="str">
        <f ca="1">IF('C-1'!W21="","","【"&amp;ROUND(IFERROR(IF(ABS('C-1'!W21)&gt;=10,IF('C-1'!W21&gt;=0,'C-1'!W21*RANDBETWEEN(80,90)*0.01,'C-1'!W21*RANDBETWEEN(110,120)*0.01),'C-1'!W21-RANDBETWEEN(1,3)),0),0)&amp;"～"&amp;ROUND(IFERROR(IF(ABS('C-1'!W21)&gt;=10,IF('C-1'!W21&gt;=0,'C-1'!W21*RANDBETWEEN(110,120)*0.01,'C-1'!W21*RANDBETWEEN(80,90)*0.01),'C-1'!W21+RANDBETWEEN(1,3)),0),0)&amp;"】")</f>
        <v/>
      </c>
      <c r="X21" s="563" t="str">
        <f ca="1">IF('C-1'!X21="","","【"&amp;ROUND(IFERROR(IF(ABS('C-1'!X21)&gt;=10,IF('C-1'!X21&gt;=0,'C-1'!X21*RANDBETWEEN(80,90)*0.01,'C-1'!X21*RANDBETWEEN(110,120)*0.01),'C-1'!X21-RANDBETWEEN(1,3)),0),0)&amp;"～"&amp;ROUND(IFERROR(IF(ABS('C-1'!X21)&gt;=10,IF('C-1'!X21&gt;=0,'C-1'!X21*RANDBETWEEN(110,120)*0.01,'C-1'!X21*RANDBETWEEN(80,90)*0.01),'C-1'!X21+RANDBETWEEN(1,3)),0),0)&amp;"】")</f>
        <v>【-1～1】</v>
      </c>
      <c r="Y21" s="563" t="str">
        <f ca="1">IF('C-1'!Y21="","","【"&amp;ROUND(IFERROR(IF(ABS('C-1'!Y21)&gt;=10,IF('C-1'!Y21&gt;=0,'C-1'!Y21*RANDBETWEEN(80,90)*0.01,'C-1'!Y21*RANDBETWEEN(110,120)*0.01),'C-1'!Y21-RANDBETWEEN(1,3)),0),0)&amp;"～"&amp;ROUND(IFERROR(IF(ABS('C-1'!Y21)&gt;=10,IF('C-1'!Y21&gt;=0,'C-1'!Y21*RANDBETWEEN(110,120)*0.01,'C-1'!Y21*RANDBETWEEN(80,90)*0.01),'C-1'!Y21+RANDBETWEEN(1,3)),0),0)&amp;"】")</f>
        <v>【-2～1】</v>
      </c>
      <c r="Z21" s="563" t="str">
        <f ca="1">IF('C-1'!Z21="","","【"&amp;ROUND(IFERROR(IF(ABS('C-1'!Z21)&gt;=10,IF('C-1'!Z21&gt;=0,'C-1'!Z21*RANDBETWEEN(80,90)*0.01,'C-1'!Z21*RANDBETWEEN(110,120)*0.01),'C-1'!Z21-RANDBETWEEN(1,3)),0),0)&amp;"～"&amp;ROUND(IFERROR(IF(ABS('C-1'!Z21)&gt;=10,IF('C-1'!Z21&gt;=0,'C-1'!Z21*RANDBETWEEN(110,120)*0.01,'C-1'!Z21*RANDBETWEEN(80,90)*0.01),'C-1'!Z21+RANDBETWEEN(1,3)),0),0)&amp;"】")</f>
        <v>【-1～3】</v>
      </c>
      <c r="AA21" s="563" t="str">
        <f ca="1">IF('C-1'!AA21="","","【"&amp;ROUND(IFERROR(IF(ABS('C-1'!AA21)&gt;=10,IF('C-1'!AA21&gt;=0,'C-1'!AA21*RANDBETWEEN(80,90)*0.01,'C-1'!AA21*RANDBETWEEN(110,120)*0.01),'C-1'!AA21-RANDBETWEEN(1,3)),0),0)&amp;"～"&amp;ROUND(IFERROR(IF(ABS('C-1'!AA21)&gt;=10,IF('C-1'!AA21&gt;=0,'C-1'!AA21*RANDBETWEEN(110,120)*0.01,'C-1'!AA21*RANDBETWEEN(80,90)*0.01),'C-1'!AA21+RANDBETWEEN(1,3)),0),0)&amp;"】")</f>
        <v>【-1～2】</v>
      </c>
      <c r="AB21" s="563" t="str">
        <f ca="1">IF('C-1'!AB21="","","【"&amp;ROUND(IFERROR(IF(ABS('C-1'!AB21)&gt;=10,IF('C-1'!AB21&gt;=0,'C-1'!AB21*RANDBETWEEN(80,90)*0.01,'C-1'!AB21*RANDBETWEEN(110,120)*0.01),'C-1'!AB21-RANDBETWEEN(1,3)),0),0)&amp;"～"&amp;ROUND(IFERROR(IF(ABS('C-1'!AB21)&gt;=10,IF('C-1'!AB21&gt;=0,'C-1'!AB21*RANDBETWEEN(110,120)*0.01,'C-1'!AB21*RANDBETWEEN(80,90)*0.01),'C-1'!AB21+RANDBETWEEN(1,3)),0),0)&amp;"】")</f>
        <v>【-1～3】</v>
      </c>
      <c r="AC21" s="563" t="str">
        <f ca="1">IF('C-1'!AC21="","","【"&amp;ROUND(IFERROR(IF(ABS('C-1'!AC21)&gt;=10,IF('C-1'!AC21&gt;=0,'C-1'!AC21*RANDBETWEEN(80,90)*0.01,'C-1'!AC21*RANDBETWEEN(110,120)*0.01),'C-1'!AC21-RANDBETWEEN(1,3)),0),0)&amp;"～"&amp;ROUND(IFERROR(IF(ABS('C-1'!AC21)&gt;=10,IF('C-1'!AC21&gt;=0,'C-1'!AC21*RANDBETWEEN(110,120)*0.01,'C-1'!AC21*RANDBETWEEN(80,90)*0.01),'C-1'!AC21+RANDBETWEEN(1,3)),0),0)&amp;"】")</f>
        <v>【-2～1】</v>
      </c>
      <c r="AD21" s="563" t="str">
        <f ca="1">IF('C-1'!AD21="","","【"&amp;ROUND(IFERROR(IF(ABS('C-1'!AD21)&gt;=10,IF('C-1'!AD21&gt;=0,'C-1'!AD21*RANDBETWEEN(80,90)*0.01,'C-1'!AD21*RANDBETWEEN(110,120)*0.01),'C-1'!AD21-RANDBETWEEN(1,3)),0),0)&amp;"～"&amp;ROUND(IFERROR(IF(ABS('C-1'!AD21)&gt;=10,IF('C-1'!AD21&gt;=0,'C-1'!AD21*RANDBETWEEN(110,120)*0.01,'C-1'!AD21*RANDBETWEEN(80,90)*0.01),'C-1'!AD21+RANDBETWEEN(1,3)),0),0)&amp;"】")</f>
        <v>【-2～2】</v>
      </c>
      <c r="AE21" s="563" t="str">
        <f ca="1">IF('C-1'!AE21="","","【"&amp;ROUND(IFERROR(IF(ABS('C-1'!AE21)&gt;=10,IF('C-1'!AE21&gt;=0,'C-1'!AE21*RANDBETWEEN(80,90)*0.01,'C-1'!AE21*RANDBETWEEN(110,120)*0.01),'C-1'!AE21-RANDBETWEEN(1,3)),0),0)&amp;"～"&amp;ROUND(IFERROR(IF(ABS('C-1'!AE21)&gt;=10,IF('C-1'!AE21&gt;=0,'C-1'!AE21*RANDBETWEEN(110,120)*0.01,'C-1'!AE21*RANDBETWEEN(80,90)*0.01),'C-1'!AE21+RANDBETWEEN(1,3)),0),0)&amp;"】")</f>
        <v>【-2～1】</v>
      </c>
    </row>
    <row r="22" spans="1:126" ht="30.75" customHeight="1" x14ac:dyDescent="0.15">
      <c r="B22" s="490" t="str">
        <f>IF('C-1'!B22="","",'C-1'!B22)</f>
        <v/>
      </c>
      <c r="C22" s="342" t="str">
        <f>IF('C-1'!C22="","",'C-1'!C22)</f>
        <v/>
      </c>
      <c r="D22" s="342" t="str">
        <f>IF('C-1'!D22="","",'C-1'!D22)</f>
        <v>輸入者</v>
      </c>
      <c r="E22" s="342" t="str">
        <f>IF('C-1'!E22="","",'C-1'!E22)</f>
        <v>非関連企業</v>
      </c>
      <c r="F22" s="265" t="str">
        <f>IF('C-1'!F22="","",'C-1'!F22)</f>
        <v/>
      </c>
      <c r="G22" s="265" t="str">
        <f>IF('C-1'!G22="","",'C-1'!G22)</f>
        <v/>
      </c>
      <c r="H22" s="492" t="str">
        <f>IF('C-1'!H22="","",'C-1'!H22)</f>
        <v/>
      </c>
      <c r="I22" s="494" t="str">
        <f>IF('C-1'!I22="","",'C-1'!I22)</f>
        <v/>
      </c>
      <c r="J22" s="265" t="str">
        <f>IF('C-1'!J22="","",'C-1'!J22)</f>
        <v/>
      </c>
      <c r="K22" s="484" t="str">
        <f>IF('C-1'!K22="","",'C-1'!K22)</f>
        <v/>
      </c>
      <c r="L22" s="484" t="str">
        <f>IF('C-1'!L22="","",'C-1'!L22)</f>
        <v/>
      </c>
      <c r="M22" s="484" t="str">
        <f>IF('C-1'!M22="","",'C-1'!M22)</f>
        <v/>
      </c>
      <c r="N22" s="484" t="str">
        <f>IF('C-1'!N22="","",'C-1'!N22)</f>
        <v/>
      </c>
      <c r="O22" s="562" t="str">
        <f ca="1">IF('C-1'!O22="","","【"&amp;ROUND(IFERROR(IF(ABS('C-1'!O22)&gt;=10,IF('C-1'!O22&gt;=0,'C-1'!O22*RANDBETWEEN(80,90)*0.01,'C-1'!O22*RANDBETWEEN(110,120)*0.01),'C-1'!O22-RANDBETWEEN(1,3)),0),0)&amp;"～"&amp;ROUND(IFERROR(IF(ABS('C-1'!O22)&gt;=10,IF('C-1'!O22&gt;=0,'C-1'!O22*RANDBETWEEN(110,120)*0.01,'C-1'!O22*RANDBETWEEN(80,90)*0.01),'C-1'!O22+RANDBETWEEN(1,3)),0),0)&amp;"】")</f>
        <v/>
      </c>
      <c r="P22" s="562" t="str">
        <f ca="1">IF('C-1'!P22="","","【"&amp;ROUND(IFERROR(IF(ABS('C-1'!P22)&gt;=10,IF('C-1'!P22&gt;=0,'C-1'!P22*RANDBETWEEN(80,90)*0.01,'C-1'!P22*RANDBETWEEN(110,120)*0.01),'C-1'!P22-RANDBETWEEN(1,3)),0),0)&amp;"～"&amp;ROUND(IFERROR(IF(ABS('C-1'!P22)&gt;=10,IF('C-1'!P22&gt;=0,'C-1'!P22*RANDBETWEEN(110,120)*0.01,'C-1'!P22*RANDBETWEEN(80,90)*0.01),'C-1'!P22+RANDBETWEEN(1,3)),0),0)&amp;"】")</f>
        <v/>
      </c>
      <c r="Q22" s="494" t="str">
        <f>IF('C-1'!Q22="","",'C-1'!Q22)</f>
        <v/>
      </c>
      <c r="R22" s="563" t="str">
        <f ca="1">IF('C-1'!R22="","","【"&amp;ROUND(IFERROR(IF(ABS('C-1'!R22)&gt;=10,IF('C-1'!R22&gt;=0,'C-1'!R22*RANDBETWEEN(80,90)*0.01,'C-1'!R22*RANDBETWEEN(110,120)*0.01),'C-1'!R22-RANDBETWEEN(1,3)),0),0)&amp;"～"&amp;ROUND(IFERROR(IF(ABS('C-1'!R22)&gt;=10,IF('C-1'!R22&gt;=0,'C-1'!R22*RANDBETWEEN(110,120)*0.01,'C-1'!R22*RANDBETWEEN(80,90)*0.01),'C-1'!R22+RANDBETWEEN(1,3)),0),0)&amp;"】")</f>
        <v>【-1～3】</v>
      </c>
      <c r="S22" s="542" t="str">
        <f ca="1">IF('C-1'!S22="","","【"&amp;ROUND(IFERROR(IF(ABS('C-1'!S22)&gt;=10,IF('C-1'!S22&gt;=0,'C-1'!S22*RANDBETWEEN(80,90)*0.01,'C-1'!S22*RANDBETWEEN(110,120)*0.01),'C-1'!S22-RANDBETWEEN(1,3)),0),0)&amp;"～"&amp;ROUND(IFERROR(IF(ABS('C-1'!S22)&gt;=10,IF('C-1'!S22&gt;=0,'C-1'!S22*RANDBETWEEN(110,120)*0.01,'C-1'!S22*RANDBETWEEN(80,90)*0.01),'C-1'!S22+RANDBETWEEN(1,3)),0),0)&amp;"】")</f>
        <v/>
      </c>
      <c r="T22" s="542" t="str">
        <f ca="1">IF('C-1'!T22="","","【"&amp;ROUND(IFERROR(IF(ABS('C-1'!T22)&gt;=10,IF('C-1'!T22&gt;=0,'C-1'!T22*RANDBETWEEN(80,90)*0.01,'C-1'!T22*RANDBETWEEN(110,120)*0.01),'C-1'!T22-RANDBETWEEN(1,3)),0),0)&amp;"～"&amp;ROUND(IFERROR(IF(ABS('C-1'!T22)&gt;=10,IF('C-1'!T22&gt;=0,'C-1'!T22*RANDBETWEEN(110,120)*0.01,'C-1'!T22*RANDBETWEEN(80,90)*0.01),'C-1'!T22+RANDBETWEEN(1,3)),0),0)&amp;"】")</f>
        <v/>
      </c>
      <c r="U22" s="542" t="str">
        <f ca="1">IF('C-1'!U22="","","【"&amp;ROUND(IFERROR(IF(ABS('C-1'!U22)&gt;=10,IF('C-1'!U22&gt;=0,'C-1'!U22*RANDBETWEEN(80,90)*0.01,'C-1'!U22*RANDBETWEEN(110,120)*0.01),'C-1'!U22-RANDBETWEEN(1,3)),0),0)&amp;"～"&amp;ROUND(IFERROR(IF(ABS('C-1'!U22)&gt;=10,IF('C-1'!U22&gt;=0,'C-1'!U22*RANDBETWEEN(110,120)*0.01,'C-1'!U22*RANDBETWEEN(80,90)*0.01),'C-1'!U22+RANDBETWEEN(1,3)),0),0)&amp;"】")</f>
        <v/>
      </c>
      <c r="V22" s="542" t="str">
        <f ca="1">IF('C-1'!V22="","","【"&amp;ROUND(IFERROR(IF(ABS('C-1'!V22)&gt;=10,IF('C-1'!V22&gt;=0,'C-1'!V22*RANDBETWEEN(80,90)*0.01,'C-1'!V22*RANDBETWEEN(110,120)*0.01),'C-1'!V22-RANDBETWEEN(1,3)),0),0)&amp;"～"&amp;ROUND(IFERROR(IF(ABS('C-1'!V22)&gt;=10,IF('C-1'!V22&gt;=0,'C-1'!V22*RANDBETWEEN(110,120)*0.01,'C-1'!V22*RANDBETWEEN(80,90)*0.01),'C-1'!V22+RANDBETWEEN(1,3)),0),0)&amp;"】")</f>
        <v/>
      </c>
      <c r="W22" s="542" t="str">
        <f ca="1">IF('C-1'!W22="","","【"&amp;ROUND(IFERROR(IF(ABS('C-1'!W22)&gt;=10,IF('C-1'!W22&gt;=0,'C-1'!W22*RANDBETWEEN(80,90)*0.01,'C-1'!W22*RANDBETWEEN(110,120)*0.01),'C-1'!W22-RANDBETWEEN(1,3)),0),0)&amp;"～"&amp;ROUND(IFERROR(IF(ABS('C-1'!W22)&gt;=10,IF('C-1'!W22&gt;=0,'C-1'!W22*RANDBETWEEN(110,120)*0.01,'C-1'!W22*RANDBETWEEN(80,90)*0.01),'C-1'!W22+RANDBETWEEN(1,3)),0),0)&amp;"】")</f>
        <v/>
      </c>
      <c r="X22" s="563" t="str">
        <f ca="1">IF('C-1'!X22="","","【"&amp;ROUND(IFERROR(IF(ABS('C-1'!X22)&gt;=10,IF('C-1'!X22&gt;=0,'C-1'!X22*RANDBETWEEN(80,90)*0.01,'C-1'!X22*RANDBETWEEN(110,120)*0.01),'C-1'!X22-RANDBETWEEN(1,3)),0),0)&amp;"～"&amp;ROUND(IFERROR(IF(ABS('C-1'!X22)&gt;=10,IF('C-1'!X22&gt;=0,'C-1'!X22*RANDBETWEEN(110,120)*0.01,'C-1'!X22*RANDBETWEEN(80,90)*0.01),'C-1'!X22+RANDBETWEEN(1,3)),0),0)&amp;"】")</f>
        <v>【-3～2】</v>
      </c>
      <c r="Y22" s="563" t="str">
        <f ca="1">IF('C-1'!Y22="","","【"&amp;ROUND(IFERROR(IF(ABS('C-1'!Y22)&gt;=10,IF('C-1'!Y22&gt;=0,'C-1'!Y22*RANDBETWEEN(80,90)*0.01,'C-1'!Y22*RANDBETWEEN(110,120)*0.01),'C-1'!Y22-RANDBETWEEN(1,3)),0),0)&amp;"～"&amp;ROUND(IFERROR(IF(ABS('C-1'!Y22)&gt;=10,IF('C-1'!Y22&gt;=0,'C-1'!Y22*RANDBETWEEN(110,120)*0.01,'C-1'!Y22*RANDBETWEEN(80,90)*0.01),'C-1'!Y22+RANDBETWEEN(1,3)),0),0)&amp;"】")</f>
        <v>【-2～3】</v>
      </c>
      <c r="Z22" s="563" t="str">
        <f ca="1">IF('C-1'!Z22="","","【"&amp;ROUND(IFERROR(IF(ABS('C-1'!Z22)&gt;=10,IF('C-1'!Z22&gt;=0,'C-1'!Z22*RANDBETWEEN(80,90)*0.01,'C-1'!Z22*RANDBETWEEN(110,120)*0.01),'C-1'!Z22-RANDBETWEEN(1,3)),0),0)&amp;"～"&amp;ROUND(IFERROR(IF(ABS('C-1'!Z22)&gt;=10,IF('C-1'!Z22&gt;=0,'C-1'!Z22*RANDBETWEEN(110,120)*0.01,'C-1'!Z22*RANDBETWEEN(80,90)*0.01),'C-1'!Z22+RANDBETWEEN(1,3)),0),0)&amp;"】")</f>
        <v>【-1～2】</v>
      </c>
      <c r="AA22" s="563" t="str">
        <f ca="1">IF('C-1'!AA22="","","【"&amp;ROUND(IFERROR(IF(ABS('C-1'!AA22)&gt;=10,IF('C-1'!AA22&gt;=0,'C-1'!AA22*RANDBETWEEN(80,90)*0.01,'C-1'!AA22*RANDBETWEEN(110,120)*0.01),'C-1'!AA22-RANDBETWEEN(1,3)),0),0)&amp;"～"&amp;ROUND(IFERROR(IF(ABS('C-1'!AA22)&gt;=10,IF('C-1'!AA22&gt;=0,'C-1'!AA22*RANDBETWEEN(110,120)*0.01,'C-1'!AA22*RANDBETWEEN(80,90)*0.01),'C-1'!AA22+RANDBETWEEN(1,3)),0),0)&amp;"】")</f>
        <v>【-1～1】</v>
      </c>
      <c r="AB22" s="563" t="str">
        <f ca="1">IF('C-1'!AB22="","","【"&amp;ROUND(IFERROR(IF(ABS('C-1'!AB22)&gt;=10,IF('C-1'!AB22&gt;=0,'C-1'!AB22*RANDBETWEEN(80,90)*0.01,'C-1'!AB22*RANDBETWEEN(110,120)*0.01),'C-1'!AB22-RANDBETWEEN(1,3)),0),0)&amp;"～"&amp;ROUND(IFERROR(IF(ABS('C-1'!AB22)&gt;=10,IF('C-1'!AB22&gt;=0,'C-1'!AB22*RANDBETWEEN(110,120)*0.01,'C-1'!AB22*RANDBETWEEN(80,90)*0.01),'C-1'!AB22+RANDBETWEEN(1,3)),0),0)&amp;"】")</f>
        <v>【-3～1】</v>
      </c>
      <c r="AC22" s="563" t="str">
        <f ca="1">IF('C-1'!AC22="","","【"&amp;ROUND(IFERROR(IF(ABS('C-1'!AC22)&gt;=10,IF('C-1'!AC22&gt;=0,'C-1'!AC22*RANDBETWEEN(80,90)*0.01,'C-1'!AC22*RANDBETWEEN(110,120)*0.01),'C-1'!AC22-RANDBETWEEN(1,3)),0),0)&amp;"～"&amp;ROUND(IFERROR(IF(ABS('C-1'!AC22)&gt;=10,IF('C-1'!AC22&gt;=0,'C-1'!AC22*RANDBETWEEN(110,120)*0.01,'C-1'!AC22*RANDBETWEEN(80,90)*0.01),'C-1'!AC22+RANDBETWEEN(1,3)),0),0)&amp;"】")</f>
        <v>【-1～2】</v>
      </c>
      <c r="AD22" s="563" t="str">
        <f ca="1">IF('C-1'!AD22="","","【"&amp;ROUND(IFERROR(IF(ABS('C-1'!AD22)&gt;=10,IF('C-1'!AD22&gt;=0,'C-1'!AD22*RANDBETWEEN(80,90)*0.01,'C-1'!AD22*RANDBETWEEN(110,120)*0.01),'C-1'!AD22-RANDBETWEEN(1,3)),0),0)&amp;"～"&amp;ROUND(IFERROR(IF(ABS('C-1'!AD22)&gt;=10,IF('C-1'!AD22&gt;=0,'C-1'!AD22*RANDBETWEEN(110,120)*0.01,'C-1'!AD22*RANDBETWEEN(80,90)*0.01),'C-1'!AD22+RANDBETWEEN(1,3)),0),0)&amp;"】")</f>
        <v>【-1～1】</v>
      </c>
      <c r="AE22" s="563" t="str">
        <f ca="1">IF('C-1'!AE22="","","【"&amp;ROUND(IFERROR(IF(ABS('C-1'!AE22)&gt;=10,IF('C-1'!AE22&gt;=0,'C-1'!AE22*RANDBETWEEN(80,90)*0.01,'C-1'!AE22*RANDBETWEEN(110,120)*0.01),'C-1'!AE22-RANDBETWEEN(1,3)),0),0)&amp;"～"&amp;ROUND(IFERROR(IF(ABS('C-1'!AE22)&gt;=10,IF('C-1'!AE22&gt;=0,'C-1'!AE22*RANDBETWEEN(110,120)*0.01,'C-1'!AE22*RANDBETWEEN(80,90)*0.01),'C-1'!AE22+RANDBETWEEN(1,3)),0),0)&amp;"】")</f>
        <v>【-3～1】</v>
      </c>
    </row>
    <row r="23" spans="1:126" ht="30.75" customHeight="1" x14ac:dyDescent="0.15">
      <c r="B23" s="490" t="str">
        <f>IF('C-1'!B23="","",'C-1'!B23)</f>
        <v/>
      </c>
      <c r="C23" s="342" t="str">
        <f>IF('C-1'!C23="","",'C-1'!C23)</f>
        <v/>
      </c>
      <c r="D23" s="342" t="str">
        <f>IF('C-1'!D23="","",'C-1'!D23)</f>
        <v>輸入者</v>
      </c>
      <c r="E23" s="342" t="str">
        <f>IF('C-1'!E23="","",'C-1'!E23)</f>
        <v>非関連企業</v>
      </c>
      <c r="F23" s="265" t="str">
        <f>IF('C-1'!F23="","",'C-1'!F23)</f>
        <v/>
      </c>
      <c r="G23" s="265" t="str">
        <f>IF('C-1'!G23="","",'C-1'!G23)</f>
        <v/>
      </c>
      <c r="H23" s="492" t="str">
        <f>IF('C-1'!H23="","",'C-1'!H23)</f>
        <v/>
      </c>
      <c r="I23" s="494" t="str">
        <f>IF('C-1'!I23="","",'C-1'!I23)</f>
        <v/>
      </c>
      <c r="J23" s="265" t="str">
        <f>IF('C-1'!J23="","",'C-1'!J23)</f>
        <v/>
      </c>
      <c r="K23" s="484" t="str">
        <f>IF('C-1'!K23="","",'C-1'!K23)</f>
        <v/>
      </c>
      <c r="L23" s="484" t="str">
        <f>IF('C-1'!L23="","",'C-1'!L23)</f>
        <v/>
      </c>
      <c r="M23" s="484" t="str">
        <f>IF('C-1'!M23="","",'C-1'!M23)</f>
        <v/>
      </c>
      <c r="N23" s="484" t="str">
        <f>IF('C-1'!N23="","",'C-1'!N23)</f>
        <v/>
      </c>
      <c r="O23" s="562" t="str">
        <f ca="1">IF('C-1'!O23="","","【"&amp;ROUND(IFERROR(IF(ABS('C-1'!O23)&gt;=10,IF('C-1'!O23&gt;=0,'C-1'!O23*RANDBETWEEN(80,90)*0.01,'C-1'!O23*RANDBETWEEN(110,120)*0.01),'C-1'!O23-RANDBETWEEN(1,3)),0),0)&amp;"～"&amp;ROUND(IFERROR(IF(ABS('C-1'!O23)&gt;=10,IF('C-1'!O23&gt;=0,'C-1'!O23*RANDBETWEEN(110,120)*0.01,'C-1'!O23*RANDBETWEEN(80,90)*0.01),'C-1'!O23+RANDBETWEEN(1,3)),0),0)&amp;"】")</f>
        <v/>
      </c>
      <c r="P23" s="562" t="str">
        <f ca="1">IF('C-1'!P23="","","【"&amp;ROUND(IFERROR(IF(ABS('C-1'!P23)&gt;=10,IF('C-1'!P23&gt;=0,'C-1'!P23*RANDBETWEEN(80,90)*0.01,'C-1'!P23*RANDBETWEEN(110,120)*0.01),'C-1'!P23-RANDBETWEEN(1,3)),0),0)&amp;"～"&amp;ROUND(IFERROR(IF(ABS('C-1'!P23)&gt;=10,IF('C-1'!P23&gt;=0,'C-1'!P23*RANDBETWEEN(110,120)*0.01,'C-1'!P23*RANDBETWEEN(80,90)*0.01),'C-1'!P23+RANDBETWEEN(1,3)),0),0)&amp;"】")</f>
        <v/>
      </c>
      <c r="Q23" s="494" t="str">
        <f>IF('C-1'!Q23="","",'C-1'!Q23)</f>
        <v/>
      </c>
      <c r="R23" s="563" t="str">
        <f ca="1">IF('C-1'!R23="","","【"&amp;ROUND(IFERROR(IF(ABS('C-1'!R23)&gt;=10,IF('C-1'!R23&gt;=0,'C-1'!R23*RANDBETWEEN(80,90)*0.01,'C-1'!R23*RANDBETWEEN(110,120)*0.01),'C-1'!R23-RANDBETWEEN(1,3)),0),0)&amp;"～"&amp;ROUND(IFERROR(IF(ABS('C-1'!R23)&gt;=10,IF('C-1'!R23&gt;=0,'C-1'!R23*RANDBETWEEN(110,120)*0.01,'C-1'!R23*RANDBETWEEN(80,90)*0.01),'C-1'!R23+RANDBETWEEN(1,3)),0),0)&amp;"】")</f>
        <v>【-2～3】</v>
      </c>
      <c r="S23" s="542" t="str">
        <f ca="1">IF('C-1'!S23="","","【"&amp;ROUND(IFERROR(IF(ABS('C-1'!S23)&gt;=10,IF('C-1'!S23&gt;=0,'C-1'!S23*RANDBETWEEN(80,90)*0.01,'C-1'!S23*RANDBETWEEN(110,120)*0.01),'C-1'!S23-RANDBETWEEN(1,3)),0),0)&amp;"～"&amp;ROUND(IFERROR(IF(ABS('C-1'!S23)&gt;=10,IF('C-1'!S23&gt;=0,'C-1'!S23*RANDBETWEEN(110,120)*0.01,'C-1'!S23*RANDBETWEEN(80,90)*0.01),'C-1'!S23+RANDBETWEEN(1,3)),0),0)&amp;"】")</f>
        <v/>
      </c>
      <c r="T23" s="542" t="str">
        <f ca="1">IF('C-1'!T23="","","【"&amp;ROUND(IFERROR(IF(ABS('C-1'!T23)&gt;=10,IF('C-1'!T23&gt;=0,'C-1'!T23*RANDBETWEEN(80,90)*0.01,'C-1'!T23*RANDBETWEEN(110,120)*0.01),'C-1'!T23-RANDBETWEEN(1,3)),0),0)&amp;"～"&amp;ROUND(IFERROR(IF(ABS('C-1'!T23)&gt;=10,IF('C-1'!T23&gt;=0,'C-1'!T23*RANDBETWEEN(110,120)*0.01,'C-1'!T23*RANDBETWEEN(80,90)*0.01),'C-1'!T23+RANDBETWEEN(1,3)),0),0)&amp;"】")</f>
        <v/>
      </c>
      <c r="U23" s="542" t="str">
        <f ca="1">IF('C-1'!U23="","","【"&amp;ROUND(IFERROR(IF(ABS('C-1'!U23)&gt;=10,IF('C-1'!U23&gt;=0,'C-1'!U23*RANDBETWEEN(80,90)*0.01,'C-1'!U23*RANDBETWEEN(110,120)*0.01),'C-1'!U23-RANDBETWEEN(1,3)),0),0)&amp;"～"&amp;ROUND(IFERROR(IF(ABS('C-1'!U23)&gt;=10,IF('C-1'!U23&gt;=0,'C-1'!U23*RANDBETWEEN(110,120)*0.01,'C-1'!U23*RANDBETWEEN(80,90)*0.01),'C-1'!U23+RANDBETWEEN(1,3)),0),0)&amp;"】")</f>
        <v/>
      </c>
      <c r="V23" s="542" t="str">
        <f ca="1">IF('C-1'!V23="","","【"&amp;ROUND(IFERROR(IF(ABS('C-1'!V23)&gt;=10,IF('C-1'!V23&gt;=0,'C-1'!V23*RANDBETWEEN(80,90)*0.01,'C-1'!V23*RANDBETWEEN(110,120)*0.01),'C-1'!V23-RANDBETWEEN(1,3)),0),0)&amp;"～"&amp;ROUND(IFERROR(IF(ABS('C-1'!V23)&gt;=10,IF('C-1'!V23&gt;=0,'C-1'!V23*RANDBETWEEN(110,120)*0.01,'C-1'!V23*RANDBETWEEN(80,90)*0.01),'C-1'!V23+RANDBETWEEN(1,3)),0),0)&amp;"】")</f>
        <v/>
      </c>
      <c r="W23" s="542" t="str">
        <f ca="1">IF('C-1'!W23="","","【"&amp;ROUND(IFERROR(IF(ABS('C-1'!W23)&gt;=10,IF('C-1'!W23&gt;=0,'C-1'!W23*RANDBETWEEN(80,90)*0.01,'C-1'!W23*RANDBETWEEN(110,120)*0.01),'C-1'!W23-RANDBETWEEN(1,3)),0),0)&amp;"～"&amp;ROUND(IFERROR(IF(ABS('C-1'!W23)&gt;=10,IF('C-1'!W23&gt;=0,'C-1'!W23*RANDBETWEEN(110,120)*0.01,'C-1'!W23*RANDBETWEEN(80,90)*0.01),'C-1'!W23+RANDBETWEEN(1,3)),0),0)&amp;"】")</f>
        <v/>
      </c>
      <c r="X23" s="563" t="str">
        <f ca="1">IF('C-1'!X23="","","【"&amp;ROUND(IFERROR(IF(ABS('C-1'!X23)&gt;=10,IF('C-1'!X23&gt;=0,'C-1'!X23*RANDBETWEEN(80,90)*0.01,'C-1'!X23*RANDBETWEEN(110,120)*0.01),'C-1'!X23-RANDBETWEEN(1,3)),0),0)&amp;"～"&amp;ROUND(IFERROR(IF(ABS('C-1'!X23)&gt;=10,IF('C-1'!X23&gt;=0,'C-1'!X23*RANDBETWEEN(110,120)*0.01,'C-1'!X23*RANDBETWEEN(80,90)*0.01),'C-1'!X23+RANDBETWEEN(1,3)),0),0)&amp;"】")</f>
        <v>【-2～2】</v>
      </c>
      <c r="Y23" s="563" t="str">
        <f ca="1">IF('C-1'!Y23="","","【"&amp;ROUND(IFERROR(IF(ABS('C-1'!Y23)&gt;=10,IF('C-1'!Y23&gt;=0,'C-1'!Y23*RANDBETWEEN(80,90)*0.01,'C-1'!Y23*RANDBETWEEN(110,120)*0.01),'C-1'!Y23-RANDBETWEEN(1,3)),0),0)&amp;"～"&amp;ROUND(IFERROR(IF(ABS('C-1'!Y23)&gt;=10,IF('C-1'!Y23&gt;=0,'C-1'!Y23*RANDBETWEEN(110,120)*0.01,'C-1'!Y23*RANDBETWEEN(80,90)*0.01),'C-1'!Y23+RANDBETWEEN(1,3)),0),0)&amp;"】")</f>
        <v>【-3～1】</v>
      </c>
      <c r="Z23" s="563" t="str">
        <f ca="1">IF('C-1'!Z23="","","【"&amp;ROUND(IFERROR(IF(ABS('C-1'!Z23)&gt;=10,IF('C-1'!Z23&gt;=0,'C-1'!Z23*RANDBETWEEN(80,90)*0.01,'C-1'!Z23*RANDBETWEEN(110,120)*0.01),'C-1'!Z23-RANDBETWEEN(1,3)),0),0)&amp;"～"&amp;ROUND(IFERROR(IF(ABS('C-1'!Z23)&gt;=10,IF('C-1'!Z23&gt;=0,'C-1'!Z23*RANDBETWEEN(110,120)*0.01,'C-1'!Z23*RANDBETWEEN(80,90)*0.01),'C-1'!Z23+RANDBETWEEN(1,3)),0),0)&amp;"】")</f>
        <v>【-3～1】</v>
      </c>
      <c r="AA23" s="563" t="str">
        <f ca="1">IF('C-1'!AA23="","","【"&amp;ROUND(IFERROR(IF(ABS('C-1'!AA23)&gt;=10,IF('C-1'!AA23&gt;=0,'C-1'!AA23*RANDBETWEEN(80,90)*0.01,'C-1'!AA23*RANDBETWEEN(110,120)*0.01),'C-1'!AA23-RANDBETWEEN(1,3)),0),0)&amp;"～"&amp;ROUND(IFERROR(IF(ABS('C-1'!AA23)&gt;=10,IF('C-1'!AA23&gt;=0,'C-1'!AA23*RANDBETWEEN(110,120)*0.01,'C-1'!AA23*RANDBETWEEN(80,90)*0.01),'C-1'!AA23+RANDBETWEEN(1,3)),0),0)&amp;"】")</f>
        <v>【-2～2】</v>
      </c>
      <c r="AB23" s="563" t="str">
        <f ca="1">IF('C-1'!AB23="","","【"&amp;ROUND(IFERROR(IF(ABS('C-1'!AB23)&gt;=10,IF('C-1'!AB23&gt;=0,'C-1'!AB23*RANDBETWEEN(80,90)*0.01,'C-1'!AB23*RANDBETWEEN(110,120)*0.01),'C-1'!AB23-RANDBETWEEN(1,3)),0),0)&amp;"～"&amp;ROUND(IFERROR(IF(ABS('C-1'!AB23)&gt;=10,IF('C-1'!AB23&gt;=0,'C-1'!AB23*RANDBETWEEN(110,120)*0.01,'C-1'!AB23*RANDBETWEEN(80,90)*0.01),'C-1'!AB23+RANDBETWEEN(1,3)),0),0)&amp;"】")</f>
        <v>【-3～1】</v>
      </c>
      <c r="AC23" s="563" t="str">
        <f ca="1">IF('C-1'!AC23="","","【"&amp;ROUND(IFERROR(IF(ABS('C-1'!AC23)&gt;=10,IF('C-1'!AC23&gt;=0,'C-1'!AC23*RANDBETWEEN(80,90)*0.01,'C-1'!AC23*RANDBETWEEN(110,120)*0.01),'C-1'!AC23-RANDBETWEEN(1,3)),0),0)&amp;"～"&amp;ROUND(IFERROR(IF(ABS('C-1'!AC23)&gt;=10,IF('C-1'!AC23&gt;=0,'C-1'!AC23*RANDBETWEEN(110,120)*0.01,'C-1'!AC23*RANDBETWEEN(80,90)*0.01),'C-1'!AC23+RANDBETWEEN(1,3)),0),0)&amp;"】")</f>
        <v>【-3～2】</v>
      </c>
      <c r="AD23" s="563" t="str">
        <f ca="1">IF('C-1'!AD23="","","【"&amp;ROUND(IFERROR(IF(ABS('C-1'!AD23)&gt;=10,IF('C-1'!AD23&gt;=0,'C-1'!AD23*RANDBETWEEN(80,90)*0.01,'C-1'!AD23*RANDBETWEEN(110,120)*0.01),'C-1'!AD23-RANDBETWEEN(1,3)),0),0)&amp;"～"&amp;ROUND(IFERROR(IF(ABS('C-1'!AD23)&gt;=10,IF('C-1'!AD23&gt;=0,'C-1'!AD23*RANDBETWEEN(110,120)*0.01,'C-1'!AD23*RANDBETWEEN(80,90)*0.01),'C-1'!AD23+RANDBETWEEN(1,3)),0),0)&amp;"】")</f>
        <v>【-3～2】</v>
      </c>
      <c r="AE23" s="563" t="str">
        <f ca="1">IF('C-1'!AE23="","","【"&amp;ROUND(IFERROR(IF(ABS('C-1'!AE23)&gt;=10,IF('C-1'!AE23&gt;=0,'C-1'!AE23*RANDBETWEEN(80,90)*0.01,'C-1'!AE23*RANDBETWEEN(110,120)*0.01),'C-1'!AE23-RANDBETWEEN(1,3)),0),0)&amp;"～"&amp;ROUND(IFERROR(IF(ABS('C-1'!AE23)&gt;=10,IF('C-1'!AE23&gt;=0,'C-1'!AE23*RANDBETWEEN(110,120)*0.01,'C-1'!AE23*RANDBETWEEN(80,90)*0.01),'C-1'!AE23+RANDBETWEEN(1,3)),0),0)&amp;"】")</f>
        <v>【-2～1】</v>
      </c>
    </row>
    <row r="24" spans="1:126" ht="30.75" customHeight="1" x14ac:dyDescent="0.15">
      <c r="B24" s="490" t="str">
        <f>IF('C-1'!B24="","",'C-1'!B24)</f>
        <v/>
      </c>
      <c r="C24" s="342" t="str">
        <f>IF('C-1'!C24="","",'C-1'!C24)</f>
        <v/>
      </c>
      <c r="D24" s="342" t="str">
        <f>IF('C-1'!D24="","",'C-1'!D24)</f>
        <v>輸入者</v>
      </c>
      <c r="E24" s="342" t="str">
        <f>IF('C-1'!E24="","",'C-1'!E24)</f>
        <v>非関連企業</v>
      </c>
      <c r="F24" s="265" t="str">
        <f>IF('C-1'!F24="","",'C-1'!F24)</f>
        <v/>
      </c>
      <c r="G24" s="265" t="str">
        <f>IF('C-1'!G24="","",'C-1'!G24)</f>
        <v/>
      </c>
      <c r="H24" s="492" t="str">
        <f>IF('C-1'!H24="","",'C-1'!H24)</f>
        <v/>
      </c>
      <c r="I24" s="494" t="str">
        <f>IF('C-1'!I24="","",'C-1'!I24)</f>
        <v/>
      </c>
      <c r="J24" s="265" t="str">
        <f>IF('C-1'!J24="","",'C-1'!J24)</f>
        <v/>
      </c>
      <c r="K24" s="484" t="str">
        <f>IF('C-1'!K24="","",'C-1'!K24)</f>
        <v/>
      </c>
      <c r="L24" s="484" t="str">
        <f>IF('C-1'!L24="","",'C-1'!L24)</f>
        <v/>
      </c>
      <c r="M24" s="484" t="str">
        <f>IF('C-1'!M24="","",'C-1'!M24)</f>
        <v/>
      </c>
      <c r="N24" s="484" t="str">
        <f>IF('C-1'!N24="","",'C-1'!N24)</f>
        <v/>
      </c>
      <c r="O24" s="562" t="str">
        <f ca="1">IF('C-1'!O24="","","【"&amp;ROUND(IFERROR(IF(ABS('C-1'!O24)&gt;=10,IF('C-1'!O24&gt;=0,'C-1'!O24*RANDBETWEEN(80,90)*0.01,'C-1'!O24*RANDBETWEEN(110,120)*0.01),'C-1'!O24-RANDBETWEEN(1,3)),0),0)&amp;"～"&amp;ROUND(IFERROR(IF(ABS('C-1'!O24)&gt;=10,IF('C-1'!O24&gt;=0,'C-1'!O24*RANDBETWEEN(110,120)*0.01,'C-1'!O24*RANDBETWEEN(80,90)*0.01),'C-1'!O24+RANDBETWEEN(1,3)),0),0)&amp;"】")</f>
        <v/>
      </c>
      <c r="P24" s="562" t="str">
        <f ca="1">IF('C-1'!P24="","","【"&amp;ROUND(IFERROR(IF(ABS('C-1'!P24)&gt;=10,IF('C-1'!P24&gt;=0,'C-1'!P24*RANDBETWEEN(80,90)*0.01,'C-1'!P24*RANDBETWEEN(110,120)*0.01),'C-1'!P24-RANDBETWEEN(1,3)),0),0)&amp;"～"&amp;ROUND(IFERROR(IF(ABS('C-1'!P24)&gt;=10,IF('C-1'!P24&gt;=0,'C-1'!P24*RANDBETWEEN(110,120)*0.01,'C-1'!P24*RANDBETWEEN(80,90)*0.01),'C-1'!P24+RANDBETWEEN(1,3)),0),0)&amp;"】")</f>
        <v/>
      </c>
      <c r="Q24" s="494" t="str">
        <f>IF('C-1'!Q24="","",'C-1'!Q24)</f>
        <v/>
      </c>
      <c r="R24" s="563" t="str">
        <f ca="1">IF('C-1'!R24="","","【"&amp;ROUND(IFERROR(IF(ABS('C-1'!R24)&gt;=10,IF('C-1'!R24&gt;=0,'C-1'!R24*RANDBETWEEN(80,90)*0.01,'C-1'!R24*RANDBETWEEN(110,120)*0.01),'C-1'!R24-RANDBETWEEN(1,3)),0),0)&amp;"～"&amp;ROUND(IFERROR(IF(ABS('C-1'!R24)&gt;=10,IF('C-1'!R24&gt;=0,'C-1'!R24*RANDBETWEEN(110,120)*0.01,'C-1'!R24*RANDBETWEEN(80,90)*0.01),'C-1'!R24+RANDBETWEEN(1,3)),0),0)&amp;"】")</f>
        <v>【-2～1】</v>
      </c>
      <c r="S24" s="542" t="str">
        <f ca="1">IF('C-1'!S24="","","【"&amp;ROUND(IFERROR(IF(ABS('C-1'!S24)&gt;=10,IF('C-1'!S24&gt;=0,'C-1'!S24*RANDBETWEEN(80,90)*0.01,'C-1'!S24*RANDBETWEEN(110,120)*0.01),'C-1'!S24-RANDBETWEEN(1,3)),0),0)&amp;"～"&amp;ROUND(IFERROR(IF(ABS('C-1'!S24)&gt;=10,IF('C-1'!S24&gt;=0,'C-1'!S24*RANDBETWEEN(110,120)*0.01,'C-1'!S24*RANDBETWEEN(80,90)*0.01),'C-1'!S24+RANDBETWEEN(1,3)),0),0)&amp;"】")</f>
        <v/>
      </c>
      <c r="T24" s="542" t="str">
        <f ca="1">IF('C-1'!T24="","","【"&amp;ROUND(IFERROR(IF(ABS('C-1'!T24)&gt;=10,IF('C-1'!T24&gt;=0,'C-1'!T24*RANDBETWEEN(80,90)*0.01,'C-1'!T24*RANDBETWEEN(110,120)*0.01),'C-1'!T24-RANDBETWEEN(1,3)),0),0)&amp;"～"&amp;ROUND(IFERROR(IF(ABS('C-1'!T24)&gt;=10,IF('C-1'!T24&gt;=0,'C-1'!T24*RANDBETWEEN(110,120)*0.01,'C-1'!T24*RANDBETWEEN(80,90)*0.01),'C-1'!T24+RANDBETWEEN(1,3)),0),0)&amp;"】")</f>
        <v/>
      </c>
      <c r="U24" s="542" t="str">
        <f ca="1">IF('C-1'!U24="","","【"&amp;ROUND(IFERROR(IF(ABS('C-1'!U24)&gt;=10,IF('C-1'!U24&gt;=0,'C-1'!U24*RANDBETWEEN(80,90)*0.01,'C-1'!U24*RANDBETWEEN(110,120)*0.01),'C-1'!U24-RANDBETWEEN(1,3)),0),0)&amp;"～"&amp;ROUND(IFERROR(IF(ABS('C-1'!U24)&gt;=10,IF('C-1'!U24&gt;=0,'C-1'!U24*RANDBETWEEN(110,120)*0.01,'C-1'!U24*RANDBETWEEN(80,90)*0.01),'C-1'!U24+RANDBETWEEN(1,3)),0),0)&amp;"】")</f>
        <v/>
      </c>
      <c r="V24" s="542" t="str">
        <f ca="1">IF('C-1'!V24="","","【"&amp;ROUND(IFERROR(IF(ABS('C-1'!V24)&gt;=10,IF('C-1'!V24&gt;=0,'C-1'!V24*RANDBETWEEN(80,90)*0.01,'C-1'!V24*RANDBETWEEN(110,120)*0.01),'C-1'!V24-RANDBETWEEN(1,3)),0),0)&amp;"～"&amp;ROUND(IFERROR(IF(ABS('C-1'!V24)&gt;=10,IF('C-1'!V24&gt;=0,'C-1'!V24*RANDBETWEEN(110,120)*0.01,'C-1'!V24*RANDBETWEEN(80,90)*0.01),'C-1'!V24+RANDBETWEEN(1,3)),0),0)&amp;"】")</f>
        <v/>
      </c>
      <c r="W24" s="542" t="str">
        <f ca="1">IF('C-1'!W24="","","【"&amp;ROUND(IFERROR(IF(ABS('C-1'!W24)&gt;=10,IF('C-1'!W24&gt;=0,'C-1'!W24*RANDBETWEEN(80,90)*0.01,'C-1'!W24*RANDBETWEEN(110,120)*0.01),'C-1'!W24-RANDBETWEEN(1,3)),0),0)&amp;"～"&amp;ROUND(IFERROR(IF(ABS('C-1'!W24)&gt;=10,IF('C-1'!W24&gt;=0,'C-1'!W24*RANDBETWEEN(110,120)*0.01,'C-1'!W24*RANDBETWEEN(80,90)*0.01),'C-1'!W24+RANDBETWEEN(1,3)),0),0)&amp;"】")</f>
        <v/>
      </c>
      <c r="X24" s="563" t="str">
        <f ca="1">IF('C-1'!X24="","","【"&amp;ROUND(IFERROR(IF(ABS('C-1'!X24)&gt;=10,IF('C-1'!X24&gt;=0,'C-1'!X24*RANDBETWEEN(80,90)*0.01,'C-1'!X24*RANDBETWEEN(110,120)*0.01),'C-1'!X24-RANDBETWEEN(1,3)),0),0)&amp;"～"&amp;ROUND(IFERROR(IF(ABS('C-1'!X24)&gt;=10,IF('C-1'!X24&gt;=0,'C-1'!X24*RANDBETWEEN(110,120)*0.01,'C-1'!X24*RANDBETWEEN(80,90)*0.01),'C-1'!X24+RANDBETWEEN(1,3)),0),0)&amp;"】")</f>
        <v>【-3～1】</v>
      </c>
      <c r="Y24" s="563" t="str">
        <f ca="1">IF('C-1'!Y24="","","【"&amp;ROUND(IFERROR(IF(ABS('C-1'!Y24)&gt;=10,IF('C-1'!Y24&gt;=0,'C-1'!Y24*RANDBETWEEN(80,90)*0.01,'C-1'!Y24*RANDBETWEEN(110,120)*0.01),'C-1'!Y24-RANDBETWEEN(1,3)),0),0)&amp;"～"&amp;ROUND(IFERROR(IF(ABS('C-1'!Y24)&gt;=10,IF('C-1'!Y24&gt;=0,'C-1'!Y24*RANDBETWEEN(110,120)*0.01,'C-1'!Y24*RANDBETWEEN(80,90)*0.01),'C-1'!Y24+RANDBETWEEN(1,3)),0),0)&amp;"】")</f>
        <v>【-3～1】</v>
      </c>
      <c r="Z24" s="563" t="str">
        <f ca="1">IF('C-1'!Z24="","","【"&amp;ROUND(IFERROR(IF(ABS('C-1'!Z24)&gt;=10,IF('C-1'!Z24&gt;=0,'C-1'!Z24*RANDBETWEEN(80,90)*0.01,'C-1'!Z24*RANDBETWEEN(110,120)*0.01),'C-1'!Z24-RANDBETWEEN(1,3)),0),0)&amp;"～"&amp;ROUND(IFERROR(IF(ABS('C-1'!Z24)&gt;=10,IF('C-1'!Z24&gt;=0,'C-1'!Z24*RANDBETWEEN(110,120)*0.01,'C-1'!Z24*RANDBETWEEN(80,90)*0.01),'C-1'!Z24+RANDBETWEEN(1,3)),0),0)&amp;"】")</f>
        <v>【-3～3】</v>
      </c>
      <c r="AA24" s="563" t="str">
        <f ca="1">IF('C-1'!AA24="","","【"&amp;ROUND(IFERROR(IF(ABS('C-1'!AA24)&gt;=10,IF('C-1'!AA24&gt;=0,'C-1'!AA24*RANDBETWEEN(80,90)*0.01,'C-1'!AA24*RANDBETWEEN(110,120)*0.01),'C-1'!AA24-RANDBETWEEN(1,3)),0),0)&amp;"～"&amp;ROUND(IFERROR(IF(ABS('C-1'!AA24)&gt;=10,IF('C-1'!AA24&gt;=0,'C-1'!AA24*RANDBETWEEN(110,120)*0.01,'C-1'!AA24*RANDBETWEEN(80,90)*0.01),'C-1'!AA24+RANDBETWEEN(1,3)),0),0)&amp;"】")</f>
        <v>【-2～3】</v>
      </c>
      <c r="AB24" s="563" t="str">
        <f ca="1">IF('C-1'!AB24="","","【"&amp;ROUND(IFERROR(IF(ABS('C-1'!AB24)&gt;=10,IF('C-1'!AB24&gt;=0,'C-1'!AB24*RANDBETWEEN(80,90)*0.01,'C-1'!AB24*RANDBETWEEN(110,120)*0.01),'C-1'!AB24-RANDBETWEEN(1,3)),0),0)&amp;"～"&amp;ROUND(IFERROR(IF(ABS('C-1'!AB24)&gt;=10,IF('C-1'!AB24&gt;=0,'C-1'!AB24*RANDBETWEEN(110,120)*0.01,'C-1'!AB24*RANDBETWEEN(80,90)*0.01),'C-1'!AB24+RANDBETWEEN(1,3)),0),0)&amp;"】")</f>
        <v>【-3～1】</v>
      </c>
      <c r="AC24" s="563" t="str">
        <f ca="1">IF('C-1'!AC24="","","【"&amp;ROUND(IFERROR(IF(ABS('C-1'!AC24)&gt;=10,IF('C-1'!AC24&gt;=0,'C-1'!AC24*RANDBETWEEN(80,90)*0.01,'C-1'!AC24*RANDBETWEEN(110,120)*0.01),'C-1'!AC24-RANDBETWEEN(1,3)),0),0)&amp;"～"&amp;ROUND(IFERROR(IF(ABS('C-1'!AC24)&gt;=10,IF('C-1'!AC24&gt;=0,'C-1'!AC24*RANDBETWEEN(110,120)*0.01,'C-1'!AC24*RANDBETWEEN(80,90)*0.01),'C-1'!AC24+RANDBETWEEN(1,3)),0),0)&amp;"】")</f>
        <v>【-1～1】</v>
      </c>
      <c r="AD24" s="563" t="str">
        <f ca="1">IF('C-1'!AD24="","","【"&amp;ROUND(IFERROR(IF(ABS('C-1'!AD24)&gt;=10,IF('C-1'!AD24&gt;=0,'C-1'!AD24*RANDBETWEEN(80,90)*0.01,'C-1'!AD24*RANDBETWEEN(110,120)*0.01),'C-1'!AD24-RANDBETWEEN(1,3)),0),0)&amp;"～"&amp;ROUND(IFERROR(IF(ABS('C-1'!AD24)&gt;=10,IF('C-1'!AD24&gt;=0,'C-1'!AD24*RANDBETWEEN(110,120)*0.01,'C-1'!AD24*RANDBETWEEN(80,90)*0.01),'C-1'!AD24+RANDBETWEEN(1,3)),0),0)&amp;"】")</f>
        <v>【-1～2】</v>
      </c>
      <c r="AE24" s="563" t="str">
        <f ca="1">IF('C-1'!AE24="","","【"&amp;ROUND(IFERROR(IF(ABS('C-1'!AE24)&gt;=10,IF('C-1'!AE24&gt;=0,'C-1'!AE24*RANDBETWEEN(80,90)*0.01,'C-1'!AE24*RANDBETWEEN(110,120)*0.01),'C-1'!AE24-RANDBETWEEN(1,3)),0),0)&amp;"～"&amp;ROUND(IFERROR(IF(ABS('C-1'!AE24)&gt;=10,IF('C-1'!AE24&gt;=0,'C-1'!AE24*RANDBETWEEN(110,120)*0.01,'C-1'!AE24*RANDBETWEEN(80,90)*0.01),'C-1'!AE24+RANDBETWEEN(1,3)),0),0)&amp;"】")</f>
        <v>【-1～2】</v>
      </c>
    </row>
    <row r="25" spans="1:126" ht="30.75" customHeight="1" x14ac:dyDescent="0.15">
      <c r="B25" s="490" t="str">
        <f>IF('C-1'!B25="","",'C-1'!B25)</f>
        <v/>
      </c>
      <c r="C25" s="342" t="str">
        <f>IF('C-1'!C25="","",'C-1'!C25)</f>
        <v/>
      </c>
      <c r="D25" s="342" t="str">
        <f>IF('C-1'!D25="","",'C-1'!D25)</f>
        <v>輸入者</v>
      </c>
      <c r="E25" s="342" t="str">
        <f>IF('C-1'!E25="","",'C-1'!E25)</f>
        <v>非関連企業</v>
      </c>
      <c r="F25" s="265" t="str">
        <f>IF('C-1'!F25="","",'C-1'!F25)</f>
        <v/>
      </c>
      <c r="G25" s="265" t="str">
        <f>IF('C-1'!G25="","",'C-1'!G25)</f>
        <v/>
      </c>
      <c r="H25" s="492" t="str">
        <f>IF('C-1'!H25="","",'C-1'!H25)</f>
        <v/>
      </c>
      <c r="I25" s="494" t="str">
        <f>IF('C-1'!I25="","",'C-1'!I25)</f>
        <v/>
      </c>
      <c r="J25" s="265" t="str">
        <f>IF('C-1'!J25="","",'C-1'!J25)</f>
        <v/>
      </c>
      <c r="K25" s="484" t="str">
        <f>IF('C-1'!K25="","",'C-1'!K25)</f>
        <v/>
      </c>
      <c r="L25" s="484" t="str">
        <f>IF('C-1'!L25="","",'C-1'!L25)</f>
        <v/>
      </c>
      <c r="M25" s="484" t="str">
        <f>IF('C-1'!M25="","",'C-1'!M25)</f>
        <v/>
      </c>
      <c r="N25" s="484" t="str">
        <f>IF('C-1'!N25="","",'C-1'!N25)</f>
        <v/>
      </c>
      <c r="O25" s="562" t="str">
        <f ca="1">IF('C-1'!O25="","","【"&amp;ROUND(IFERROR(IF(ABS('C-1'!O25)&gt;=10,IF('C-1'!O25&gt;=0,'C-1'!O25*RANDBETWEEN(80,90)*0.01,'C-1'!O25*RANDBETWEEN(110,120)*0.01),'C-1'!O25-RANDBETWEEN(1,3)),0),0)&amp;"～"&amp;ROUND(IFERROR(IF(ABS('C-1'!O25)&gt;=10,IF('C-1'!O25&gt;=0,'C-1'!O25*RANDBETWEEN(110,120)*0.01,'C-1'!O25*RANDBETWEEN(80,90)*0.01),'C-1'!O25+RANDBETWEEN(1,3)),0),0)&amp;"】")</f>
        <v/>
      </c>
      <c r="P25" s="562" t="str">
        <f ca="1">IF('C-1'!P25="","","【"&amp;ROUND(IFERROR(IF(ABS('C-1'!P25)&gt;=10,IF('C-1'!P25&gt;=0,'C-1'!P25*RANDBETWEEN(80,90)*0.01,'C-1'!P25*RANDBETWEEN(110,120)*0.01),'C-1'!P25-RANDBETWEEN(1,3)),0),0)&amp;"～"&amp;ROUND(IFERROR(IF(ABS('C-1'!P25)&gt;=10,IF('C-1'!P25&gt;=0,'C-1'!P25*RANDBETWEEN(110,120)*0.01,'C-1'!P25*RANDBETWEEN(80,90)*0.01),'C-1'!P25+RANDBETWEEN(1,3)),0),0)&amp;"】")</f>
        <v/>
      </c>
      <c r="Q25" s="494" t="str">
        <f>IF('C-1'!Q25="","",'C-1'!Q25)</f>
        <v/>
      </c>
      <c r="R25" s="563" t="str">
        <f ca="1">IF('C-1'!R25="","","【"&amp;ROUND(IFERROR(IF(ABS('C-1'!R25)&gt;=10,IF('C-1'!R25&gt;=0,'C-1'!R25*RANDBETWEEN(80,90)*0.01,'C-1'!R25*RANDBETWEEN(110,120)*0.01),'C-1'!R25-RANDBETWEEN(1,3)),0),0)&amp;"～"&amp;ROUND(IFERROR(IF(ABS('C-1'!R25)&gt;=10,IF('C-1'!R25&gt;=0,'C-1'!R25*RANDBETWEEN(110,120)*0.01,'C-1'!R25*RANDBETWEEN(80,90)*0.01),'C-1'!R25+RANDBETWEEN(1,3)),0),0)&amp;"】")</f>
        <v>【-3～1】</v>
      </c>
      <c r="S25" s="533" t="str">
        <f ca="1">IF('C-1'!S25="","","【"&amp;ROUND(IFERROR(IF(ABS('C-1'!S25)&gt;=10,IF('C-1'!S25&gt;=0,'C-1'!S25*RANDBETWEEN(80,90)*0.01,'C-1'!S25*RANDBETWEEN(110,120)*0.01),'C-1'!S25-RANDBETWEEN(1,3)),0),0)&amp;"～"&amp;ROUND(IFERROR(IF(ABS('C-1'!S25)&gt;=10,IF('C-1'!S25&gt;=0,'C-1'!S25*RANDBETWEEN(110,120)*0.01,'C-1'!S25*RANDBETWEEN(80,90)*0.01),'C-1'!S25+RANDBETWEEN(1,3)),0),0)&amp;"】")</f>
        <v/>
      </c>
      <c r="T25" s="533" t="str">
        <f ca="1">IF('C-1'!T25="","","【"&amp;ROUND(IFERROR(IF(ABS('C-1'!T25)&gt;=10,IF('C-1'!T25&gt;=0,'C-1'!T25*RANDBETWEEN(80,90)*0.01,'C-1'!T25*RANDBETWEEN(110,120)*0.01),'C-1'!T25-RANDBETWEEN(1,3)),0),0)&amp;"～"&amp;ROUND(IFERROR(IF(ABS('C-1'!T25)&gt;=10,IF('C-1'!T25&gt;=0,'C-1'!T25*RANDBETWEEN(110,120)*0.01,'C-1'!T25*RANDBETWEEN(80,90)*0.01),'C-1'!T25+RANDBETWEEN(1,3)),0),0)&amp;"】")</f>
        <v/>
      </c>
      <c r="U25" s="533" t="str">
        <f ca="1">IF('C-1'!U25="","","【"&amp;ROUND(IFERROR(IF(ABS('C-1'!U25)&gt;=10,IF('C-1'!U25&gt;=0,'C-1'!U25*RANDBETWEEN(80,90)*0.01,'C-1'!U25*RANDBETWEEN(110,120)*0.01),'C-1'!U25-RANDBETWEEN(1,3)),0),0)&amp;"～"&amp;ROUND(IFERROR(IF(ABS('C-1'!U25)&gt;=10,IF('C-1'!U25&gt;=0,'C-1'!U25*RANDBETWEEN(110,120)*0.01,'C-1'!U25*RANDBETWEEN(80,90)*0.01),'C-1'!U25+RANDBETWEEN(1,3)),0),0)&amp;"】")</f>
        <v/>
      </c>
      <c r="V25" s="533" t="str">
        <f ca="1">IF('C-1'!V25="","","【"&amp;ROUND(IFERROR(IF(ABS('C-1'!V25)&gt;=10,IF('C-1'!V25&gt;=0,'C-1'!V25*RANDBETWEEN(80,90)*0.01,'C-1'!V25*RANDBETWEEN(110,120)*0.01),'C-1'!V25-RANDBETWEEN(1,3)),0),0)&amp;"～"&amp;ROUND(IFERROR(IF(ABS('C-1'!V25)&gt;=10,IF('C-1'!V25&gt;=0,'C-1'!V25*RANDBETWEEN(110,120)*0.01,'C-1'!V25*RANDBETWEEN(80,90)*0.01),'C-1'!V25+RANDBETWEEN(1,3)),0),0)&amp;"】")</f>
        <v/>
      </c>
      <c r="W25" s="533" t="str">
        <f ca="1">IF('C-1'!W25="","","【"&amp;ROUND(IFERROR(IF(ABS('C-1'!W25)&gt;=10,IF('C-1'!W25&gt;=0,'C-1'!W25*RANDBETWEEN(80,90)*0.01,'C-1'!W25*RANDBETWEEN(110,120)*0.01),'C-1'!W25-RANDBETWEEN(1,3)),0),0)&amp;"～"&amp;ROUND(IFERROR(IF(ABS('C-1'!W25)&gt;=10,IF('C-1'!W25&gt;=0,'C-1'!W25*RANDBETWEEN(110,120)*0.01,'C-1'!W25*RANDBETWEEN(80,90)*0.01),'C-1'!W25+RANDBETWEEN(1,3)),0),0)&amp;"】")</f>
        <v/>
      </c>
      <c r="X25" s="563" t="str">
        <f ca="1">IF('C-1'!X25="","","【"&amp;ROUND(IFERROR(IF(ABS('C-1'!X25)&gt;=10,IF('C-1'!X25&gt;=0,'C-1'!X25*RANDBETWEEN(80,90)*0.01,'C-1'!X25*RANDBETWEEN(110,120)*0.01),'C-1'!X25-RANDBETWEEN(1,3)),0),0)&amp;"～"&amp;ROUND(IFERROR(IF(ABS('C-1'!X25)&gt;=10,IF('C-1'!X25&gt;=0,'C-1'!X25*RANDBETWEEN(110,120)*0.01,'C-1'!X25*RANDBETWEEN(80,90)*0.01),'C-1'!X25+RANDBETWEEN(1,3)),0),0)&amp;"】")</f>
        <v>【-2～3】</v>
      </c>
      <c r="Y25" s="563" t="str">
        <f ca="1">IF('C-1'!Y25="","","【"&amp;ROUND(IFERROR(IF(ABS('C-1'!Y25)&gt;=10,IF('C-1'!Y25&gt;=0,'C-1'!Y25*RANDBETWEEN(80,90)*0.01,'C-1'!Y25*RANDBETWEEN(110,120)*0.01),'C-1'!Y25-RANDBETWEEN(1,3)),0),0)&amp;"～"&amp;ROUND(IFERROR(IF(ABS('C-1'!Y25)&gt;=10,IF('C-1'!Y25&gt;=0,'C-1'!Y25*RANDBETWEEN(110,120)*0.01,'C-1'!Y25*RANDBETWEEN(80,90)*0.01),'C-1'!Y25+RANDBETWEEN(1,3)),0),0)&amp;"】")</f>
        <v>【-2～2】</v>
      </c>
      <c r="Z25" s="563" t="str">
        <f ca="1">IF('C-1'!Z25="","","【"&amp;ROUND(IFERROR(IF(ABS('C-1'!Z25)&gt;=10,IF('C-1'!Z25&gt;=0,'C-1'!Z25*RANDBETWEEN(80,90)*0.01,'C-1'!Z25*RANDBETWEEN(110,120)*0.01),'C-1'!Z25-RANDBETWEEN(1,3)),0),0)&amp;"～"&amp;ROUND(IFERROR(IF(ABS('C-1'!Z25)&gt;=10,IF('C-1'!Z25&gt;=0,'C-1'!Z25*RANDBETWEEN(110,120)*0.01,'C-1'!Z25*RANDBETWEEN(80,90)*0.01),'C-1'!Z25+RANDBETWEEN(1,3)),0),0)&amp;"】")</f>
        <v>【-3～3】</v>
      </c>
      <c r="AA25" s="563" t="str">
        <f ca="1">IF('C-1'!AA25="","","【"&amp;ROUND(IFERROR(IF(ABS('C-1'!AA25)&gt;=10,IF('C-1'!AA25&gt;=0,'C-1'!AA25*RANDBETWEEN(80,90)*0.01,'C-1'!AA25*RANDBETWEEN(110,120)*0.01),'C-1'!AA25-RANDBETWEEN(1,3)),0),0)&amp;"～"&amp;ROUND(IFERROR(IF(ABS('C-1'!AA25)&gt;=10,IF('C-1'!AA25&gt;=0,'C-1'!AA25*RANDBETWEEN(110,120)*0.01,'C-1'!AA25*RANDBETWEEN(80,90)*0.01),'C-1'!AA25+RANDBETWEEN(1,3)),0),0)&amp;"】")</f>
        <v>【-2～2】</v>
      </c>
      <c r="AB25" s="563" t="str">
        <f ca="1">IF('C-1'!AB25="","","【"&amp;ROUND(IFERROR(IF(ABS('C-1'!AB25)&gt;=10,IF('C-1'!AB25&gt;=0,'C-1'!AB25*RANDBETWEEN(80,90)*0.01,'C-1'!AB25*RANDBETWEEN(110,120)*0.01),'C-1'!AB25-RANDBETWEEN(1,3)),0),0)&amp;"～"&amp;ROUND(IFERROR(IF(ABS('C-1'!AB25)&gt;=10,IF('C-1'!AB25&gt;=0,'C-1'!AB25*RANDBETWEEN(110,120)*0.01,'C-1'!AB25*RANDBETWEEN(80,90)*0.01),'C-1'!AB25+RANDBETWEEN(1,3)),0),0)&amp;"】")</f>
        <v>【-2～1】</v>
      </c>
      <c r="AC25" s="563" t="str">
        <f ca="1">IF('C-1'!AC25="","","【"&amp;ROUND(IFERROR(IF(ABS('C-1'!AC25)&gt;=10,IF('C-1'!AC25&gt;=0,'C-1'!AC25*RANDBETWEEN(80,90)*0.01,'C-1'!AC25*RANDBETWEEN(110,120)*0.01),'C-1'!AC25-RANDBETWEEN(1,3)),0),0)&amp;"～"&amp;ROUND(IFERROR(IF(ABS('C-1'!AC25)&gt;=10,IF('C-1'!AC25&gt;=0,'C-1'!AC25*RANDBETWEEN(110,120)*0.01,'C-1'!AC25*RANDBETWEEN(80,90)*0.01),'C-1'!AC25+RANDBETWEEN(1,3)),0),0)&amp;"】")</f>
        <v>【-1～1】</v>
      </c>
      <c r="AD25" s="563" t="str">
        <f ca="1">IF('C-1'!AD25="","","【"&amp;ROUND(IFERROR(IF(ABS('C-1'!AD25)&gt;=10,IF('C-1'!AD25&gt;=0,'C-1'!AD25*RANDBETWEEN(80,90)*0.01,'C-1'!AD25*RANDBETWEEN(110,120)*0.01),'C-1'!AD25-RANDBETWEEN(1,3)),0),0)&amp;"～"&amp;ROUND(IFERROR(IF(ABS('C-1'!AD25)&gt;=10,IF('C-1'!AD25&gt;=0,'C-1'!AD25*RANDBETWEEN(110,120)*0.01,'C-1'!AD25*RANDBETWEEN(80,90)*0.01),'C-1'!AD25+RANDBETWEEN(1,3)),0),0)&amp;"】")</f>
        <v>【-2～1】</v>
      </c>
      <c r="AE25" s="563" t="str">
        <f ca="1">IF('C-1'!AE25="","","【"&amp;ROUND(IFERROR(IF(ABS('C-1'!AE25)&gt;=10,IF('C-1'!AE25&gt;=0,'C-1'!AE25*RANDBETWEEN(80,90)*0.01,'C-1'!AE25*RANDBETWEEN(110,120)*0.01),'C-1'!AE25-RANDBETWEEN(1,3)),0),0)&amp;"～"&amp;ROUND(IFERROR(IF(ABS('C-1'!AE25)&gt;=10,IF('C-1'!AE25&gt;=0,'C-1'!AE25*RANDBETWEEN(110,120)*0.01,'C-1'!AE25*RANDBETWEEN(80,90)*0.01),'C-1'!AE25+RANDBETWEEN(1,3)),0),0)&amp;"】")</f>
        <v>【-3～2】</v>
      </c>
    </row>
    <row r="26" spans="1:126" ht="30.75" customHeight="1" x14ac:dyDescent="0.15">
      <c r="B26" s="490" t="str">
        <f>IF('C-1'!B26="","",'C-1'!B26)</f>
        <v/>
      </c>
      <c r="C26" s="342" t="str">
        <f>IF('C-1'!C26="","",'C-1'!C26)</f>
        <v/>
      </c>
      <c r="D26" s="342" t="str">
        <f>IF('C-1'!D26="","",'C-1'!D26)</f>
        <v>輸入者</v>
      </c>
      <c r="E26" s="342" t="str">
        <f>IF('C-1'!E26="","",'C-1'!E26)</f>
        <v>非関連企業</v>
      </c>
      <c r="F26" s="265" t="str">
        <f>IF('C-1'!F26="","",'C-1'!F26)</f>
        <v/>
      </c>
      <c r="G26" s="265" t="str">
        <f>IF('C-1'!G26="","",'C-1'!G26)</f>
        <v/>
      </c>
      <c r="H26" s="492" t="str">
        <f>IF('C-1'!H26="","",'C-1'!H26)</f>
        <v/>
      </c>
      <c r="I26" s="494" t="str">
        <f>IF('C-1'!I26="","",'C-1'!I26)</f>
        <v/>
      </c>
      <c r="J26" s="265" t="str">
        <f>IF('C-1'!J26="","",'C-1'!J26)</f>
        <v/>
      </c>
      <c r="K26" s="484" t="str">
        <f>IF('C-1'!K26="","",'C-1'!K26)</f>
        <v/>
      </c>
      <c r="L26" s="484" t="str">
        <f>IF('C-1'!L26="","",'C-1'!L26)</f>
        <v/>
      </c>
      <c r="M26" s="484" t="str">
        <f>IF('C-1'!M26="","",'C-1'!M26)</f>
        <v/>
      </c>
      <c r="N26" s="484" t="str">
        <f>IF('C-1'!N26="","",'C-1'!N26)</f>
        <v/>
      </c>
      <c r="O26" s="562" t="str">
        <f ca="1">IF('C-1'!O26="","","【"&amp;ROUND(IFERROR(IF(ABS('C-1'!O26)&gt;=10,IF('C-1'!O26&gt;=0,'C-1'!O26*RANDBETWEEN(80,90)*0.01,'C-1'!O26*RANDBETWEEN(110,120)*0.01),'C-1'!O26-RANDBETWEEN(1,3)),0),0)&amp;"～"&amp;ROUND(IFERROR(IF(ABS('C-1'!O26)&gt;=10,IF('C-1'!O26&gt;=0,'C-1'!O26*RANDBETWEEN(110,120)*0.01,'C-1'!O26*RANDBETWEEN(80,90)*0.01),'C-1'!O26+RANDBETWEEN(1,3)),0),0)&amp;"】")</f>
        <v/>
      </c>
      <c r="P26" s="562" t="str">
        <f ca="1">IF('C-1'!P26="","","【"&amp;ROUND(IFERROR(IF(ABS('C-1'!P26)&gt;=10,IF('C-1'!P26&gt;=0,'C-1'!P26*RANDBETWEEN(80,90)*0.01,'C-1'!P26*RANDBETWEEN(110,120)*0.01),'C-1'!P26-RANDBETWEEN(1,3)),0),0)&amp;"～"&amp;ROUND(IFERROR(IF(ABS('C-1'!P26)&gt;=10,IF('C-1'!P26&gt;=0,'C-1'!P26*RANDBETWEEN(110,120)*0.01,'C-1'!P26*RANDBETWEEN(80,90)*0.01),'C-1'!P26+RANDBETWEEN(1,3)),0),0)&amp;"】")</f>
        <v/>
      </c>
      <c r="Q26" s="494" t="str">
        <f>IF('C-1'!Q26="","",'C-1'!Q26)</f>
        <v/>
      </c>
      <c r="R26" s="563" t="str">
        <f ca="1">IF('C-1'!R26="","","【"&amp;ROUND(IFERROR(IF(ABS('C-1'!R26)&gt;=10,IF('C-1'!R26&gt;=0,'C-1'!R26*RANDBETWEEN(80,90)*0.01,'C-1'!R26*RANDBETWEEN(110,120)*0.01),'C-1'!R26-RANDBETWEEN(1,3)),0),0)&amp;"～"&amp;ROUND(IFERROR(IF(ABS('C-1'!R26)&gt;=10,IF('C-1'!R26&gt;=0,'C-1'!R26*RANDBETWEEN(110,120)*0.01,'C-1'!R26*RANDBETWEEN(80,90)*0.01),'C-1'!R26+RANDBETWEEN(1,3)),0),0)&amp;"】")</f>
        <v>【-3～1】</v>
      </c>
      <c r="S26" s="533" t="str">
        <f ca="1">IF('C-1'!S26="","","【"&amp;ROUND(IFERROR(IF(ABS('C-1'!S26)&gt;=10,IF('C-1'!S26&gt;=0,'C-1'!S26*RANDBETWEEN(80,90)*0.01,'C-1'!S26*RANDBETWEEN(110,120)*0.01),'C-1'!S26-RANDBETWEEN(1,3)),0),0)&amp;"～"&amp;ROUND(IFERROR(IF(ABS('C-1'!S26)&gt;=10,IF('C-1'!S26&gt;=0,'C-1'!S26*RANDBETWEEN(110,120)*0.01,'C-1'!S26*RANDBETWEEN(80,90)*0.01),'C-1'!S26+RANDBETWEEN(1,3)),0),0)&amp;"】")</f>
        <v/>
      </c>
      <c r="T26" s="533" t="str">
        <f ca="1">IF('C-1'!T26="","","【"&amp;ROUND(IFERROR(IF(ABS('C-1'!T26)&gt;=10,IF('C-1'!T26&gt;=0,'C-1'!T26*RANDBETWEEN(80,90)*0.01,'C-1'!T26*RANDBETWEEN(110,120)*0.01),'C-1'!T26-RANDBETWEEN(1,3)),0),0)&amp;"～"&amp;ROUND(IFERROR(IF(ABS('C-1'!T26)&gt;=10,IF('C-1'!T26&gt;=0,'C-1'!T26*RANDBETWEEN(110,120)*0.01,'C-1'!T26*RANDBETWEEN(80,90)*0.01),'C-1'!T26+RANDBETWEEN(1,3)),0),0)&amp;"】")</f>
        <v/>
      </c>
      <c r="U26" s="533" t="str">
        <f ca="1">IF('C-1'!U26="","","【"&amp;ROUND(IFERROR(IF(ABS('C-1'!U26)&gt;=10,IF('C-1'!U26&gt;=0,'C-1'!U26*RANDBETWEEN(80,90)*0.01,'C-1'!U26*RANDBETWEEN(110,120)*0.01),'C-1'!U26-RANDBETWEEN(1,3)),0),0)&amp;"～"&amp;ROUND(IFERROR(IF(ABS('C-1'!U26)&gt;=10,IF('C-1'!U26&gt;=0,'C-1'!U26*RANDBETWEEN(110,120)*0.01,'C-1'!U26*RANDBETWEEN(80,90)*0.01),'C-1'!U26+RANDBETWEEN(1,3)),0),0)&amp;"】")</f>
        <v/>
      </c>
      <c r="V26" s="533" t="str">
        <f ca="1">IF('C-1'!V26="","","【"&amp;ROUND(IFERROR(IF(ABS('C-1'!V26)&gt;=10,IF('C-1'!V26&gt;=0,'C-1'!V26*RANDBETWEEN(80,90)*0.01,'C-1'!V26*RANDBETWEEN(110,120)*0.01),'C-1'!V26-RANDBETWEEN(1,3)),0),0)&amp;"～"&amp;ROUND(IFERROR(IF(ABS('C-1'!V26)&gt;=10,IF('C-1'!V26&gt;=0,'C-1'!V26*RANDBETWEEN(110,120)*0.01,'C-1'!V26*RANDBETWEEN(80,90)*0.01),'C-1'!V26+RANDBETWEEN(1,3)),0),0)&amp;"】")</f>
        <v/>
      </c>
      <c r="W26" s="533" t="str">
        <f ca="1">IF('C-1'!W26="","","【"&amp;ROUND(IFERROR(IF(ABS('C-1'!W26)&gt;=10,IF('C-1'!W26&gt;=0,'C-1'!W26*RANDBETWEEN(80,90)*0.01,'C-1'!W26*RANDBETWEEN(110,120)*0.01),'C-1'!W26-RANDBETWEEN(1,3)),0),0)&amp;"～"&amp;ROUND(IFERROR(IF(ABS('C-1'!W26)&gt;=10,IF('C-1'!W26&gt;=0,'C-1'!W26*RANDBETWEEN(110,120)*0.01,'C-1'!W26*RANDBETWEEN(80,90)*0.01),'C-1'!W26+RANDBETWEEN(1,3)),0),0)&amp;"】")</f>
        <v/>
      </c>
      <c r="X26" s="563" t="str">
        <f ca="1">IF('C-1'!X26="","","【"&amp;ROUND(IFERROR(IF(ABS('C-1'!X26)&gt;=10,IF('C-1'!X26&gt;=0,'C-1'!X26*RANDBETWEEN(80,90)*0.01,'C-1'!X26*RANDBETWEEN(110,120)*0.01),'C-1'!X26-RANDBETWEEN(1,3)),0),0)&amp;"～"&amp;ROUND(IFERROR(IF(ABS('C-1'!X26)&gt;=10,IF('C-1'!X26&gt;=0,'C-1'!X26*RANDBETWEEN(110,120)*0.01,'C-1'!X26*RANDBETWEEN(80,90)*0.01),'C-1'!X26+RANDBETWEEN(1,3)),0),0)&amp;"】")</f>
        <v>【-3～3】</v>
      </c>
      <c r="Y26" s="563" t="str">
        <f ca="1">IF('C-1'!Y26="","","【"&amp;ROUND(IFERROR(IF(ABS('C-1'!Y26)&gt;=10,IF('C-1'!Y26&gt;=0,'C-1'!Y26*RANDBETWEEN(80,90)*0.01,'C-1'!Y26*RANDBETWEEN(110,120)*0.01),'C-1'!Y26-RANDBETWEEN(1,3)),0),0)&amp;"～"&amp;ROUND(IFERROR(IF(ABS('C-1'!Y26)&gt;=10,IF('C-1'!Y26&gt;=0,'C-1'!Y26*RANDBETWEEN(110,120)*0.01,'C-1'!Y26*RANDBETWEEN(80,90)*0.01),'C-1'!Y26+RANDBETWEEN(1,3)),0),0)&amp;"】")</f>
        <v>【-2～1】</v>
      </c>
      <c r="Z26" s="563" t="str">
        <f ca="1">IF('C-1'!Z26="","","【"&amp;ROUND(IFERROR(IF(ABS('C-1'!Z26)&gt;=10,IF('C-1'!Z26&gt;=0,'C-1'!Z26*RANDBETWEEN(80,90)*0.01,'C-1'!Z26*RANDBETWEEN(110,120)*0.01),'C-1'!Z26-RANDBETWEEN(1,3)),0),0)&amp;"～"&amp;ROUND(IFERROR(IF(ABS('C-1'!Z26)&gt;=10,IF('C-1'!Z26&gt;=0,'C-1'!Z26*RANDBETWEEN(110,120)*0.01,'C-1'!Z26*RANDBETWEEN(80,90)*0.01),'C-1'!Z26+RANDBETWEEN(1,3)),0),0)&amp;"】")</f>
        <v>【-2～3】</v>
      </c>
      <c r="AA26" s="563" t="str">
        <f ca="1">IF('C-1'!AA26="","","【"&amp;ROUND(IFERROR(IF(ABS('C-1'!AA26)&gt;=10,IF('C-1'!AA26&gt;=0,'C-1'!AA26*RANDBETWEEN(80,90)*0.01,'C-1'!AA26*RANDBETWEEN(110,120)*0.01),'C-1'!AA26-RANDBETWEEN(1,3)),0),0)&amp;"～"&amp;ROUND(IFERROR(IF(ABS('C-1'!AA26)&gt;=10,IF('C-1'!AA26&gt;=0,'C-1'!AA26*RANDBETWEEN(110,120)*0.01,'C-1'!AA26*RANDBETWEEN(80,90)*0.01),'C-1'!AA26+RANDBETWEEN(1,3)),0),0)&amp;"】")</f>
        <v>【-2～2】</v>
      </c>
      <c r="AB26" s="563" t="str">
        <f ca="1">IF('C-1'!AB26="","","【"&amp;ROUND(IFERROR(IF(ABS('C-1'!AB26)&gt;=10,IF('C-1'!AB26&gt;=0,'C-1'!AB26*RANDBETWEEN(80,90)*0.01,'C-1'!AB26*RANDBETWEEN(110,120)*0.01),'C-1'!AB26-RANDBETWEEN(1,3)),0),0)&amp;"～"&amp;ROUND(IFERROR(IF(ABS('C-1'!AB26)&gt;=10,IF('C-1'!AB26&gt;=0,'C-1'!AB26*RANDBETWEEN(110,120)*0.01,'C-1'!AB26*RANDBETWEEN(80,90)*0.01),'C-1'!AB26+RANDBETWEEN(1,3)),0),0)&amp;"】")</f>
        <v>【-2～2】</v>
      </c>
      <c r="AC26" s="563" t="str">
        <f ca="1">IF('C-1'!AC26="","","【"&amp;ROUND(IFERROR(IF(ABS('C-1'!AC26)&gt;=10,IF('C-1'!AC26&gt;=0,'C-1'!AC26*RANDBETWEEN(80,90)*0.01,'C-1'!AC26*RANDBETWEEN(110,120)*0.01),'C-1'!AC26-RANDBETWEEN(1,3)),0),0)&amp;"～"&amp;ROUND(IFERROR(IF(ABS('C-1'!AC26)&gt;=10,IF('C-1'!AC26&gt;=0,'C-1'!AC26*RANDBETWEEN(110,120)*0.01,'C-1'!AC26*RANDBETWEEN(80,90)*0.01),'C-1'!AC26+RANDBETWEEN(1,3)),0),0)&amp;"】")</f>
        <v>【-2～2】</v>
      </c>
      <c r="AD26" s="563" t="str">
        <f ca="1">IF('C-1'!AD26="","","【"&amp;ROUND(IFERROR(IF(ABS('C-1'!AD26)&gt;=10,IF('C-1'!AD26&gt;=0,'C-1'!AD26*RANDBETWEEN(80,90)*0.01,'C-1'!AD26*RANDBETWEEN(110,120)*0.01),'C-1'!AD26-RANDBETWEEN(1,3)),0),0)&amp;"～"&amp;ROUND(IFERROR(IF(ABS('C-1'!AD26)&gt;=10,IF('C-1'!AD26&gt;=0,'C-1'!AD26*RANDBETWEEN(110,120)*0.01,'C-1'!AD26*RANDBETWEEN(80,90)*0.01),'C-1'!AD26+RANDBETWEEN(1,3)),0),0)&amp;"】")</f>
        <v>【-3～1】</v>
      </c>
      <c r="AE26" s="563" t="str">
        <f ca="1">IF('C-1'!AE26="","","【"&amp;ROUND(IFERROR(IF(ABS('C-1'!AE26)&gt;=10,IF('C-1'!AE26&gt;=0,'C-1'!AE26*RANDBETWEEN(80,90)*0.01,'C-1'!AE26*RANDBETWEEN(110,120)*0.01),'C-1'!AE26-RANDBETWEEN(1,3)),0),0)&amp;"～"&amp;ROUND(IFERROR(IF(ABS('C-1'!AE26)&gt;=10,IF('C-1'!AE26&gt;=0,'C-1'!AE26*RANDBETWEEN(110,120)*0.01,'C-1'!AE26*RANDBETWEEN(80,90)*0.01),'C-1'!AE26+RANDBETWEEN(1,3)),0),0)&amp;"】")</f>
        <v>【-2～1】</v>
      </c>
    </row>
    <row r="27" spans="1:126" ht="30.75" customHeight="1" x14ac:dyDescent="0.15">
      <c r="B27" s="490" t="str">
        <f>IF('C-1'!B27="","",'C-1'!B27)</f>
        <v/>
      </c>
      <c r="C27" s="342" t="str">
        <f>IF('C-1'!C27="","",'C-1'!C27)</f>
        <v/>
      </c>
      <c r="D27" s="342" t="str">
        <f>IF('C-1'!D27="","",'C-1'!D27)</f>
        <v>輸入者</v>
      </c>
      <c r="E27" s="342" t="str">
        <f>IF('C-1'!E27="","",'C-1'!E27)</f>
        <v>非関連企業</v>
      </c>
      <c r="F27" s="265" t="str">
        <f>IF('C-1'!F27="","",'C-1'!F27)</f>
        <v/>
      </c>
      <c r="G27" s="265" t="str">
        <f>IF('C-1'!G27="","",'C-1'!G27)</f>
        <v/>
      </c>
      <c r="H27" s="492" t="str">
        <f>IF('C-1'!H27="","",'C-1'!H27)</f>
        <v/>
      </c>
      <c r="I27" s="494" t="str">
        <f>IF('C-1'!I27="","",'C-1'!I27)</f>
        <v/>
      </c>
      <c r="J27" s="265" t="str">
        <f>IF('C-1'!J27="","",'C-1'!J27)</f>
        <v/>
      </c>
      <c r="K27" s="484" t="str">
        <f>IF('C-1'!K27="","",'C-1'!K27)</f>
        <v/>
      </c>
      <c r="L27" s="484" t="str">
        <f>IF('C-1'!L27="","",'C-1'!L27)</f>
        <v/>
      </c>
      <c r="M27" s="484" t="str">
        <f>IF('C-1'!M27="","",'C-1'!M27)</f>
        <v/>
      </c>
      <c r="N27" s="484" t="str">
        <f>IF('C-1'!N27="","",'C-1'!N27)</f>
        <v/>
      </c>
      <c r="O27" s="562" t="str">
        <f ca="1">IF('C-1'!O27="","","【"&amp;ROUND(IFERROR(IF(ABS('C-1'!O27)&gt;=10,IF('C-1'!O27&gt;=0,'C-1'!O27*RANDBETWEEN(80,90)*0.01,'C-1'!O27*RANDBETWEEN(110,120)*0.01),'C-1'!O27-RANDBETWEEN(1,3)),0),0)&amp;"～"&amp;ROUND(IFERROR(IF(ABS('C-1'!O27)&gt;=10,IF('C-1'!O27&gt;=0,'C-1'!O27*RANDBETWEEN(110,120)*0.01,'C-1'!O27*RANDBETWEEN(80,90)*0.01),'C-1'!O27+RANDBETWEEN(1,3)),0),0)&amp;"】")</f>
        <v/>
      </c>
      <c r="P27" s="562" t="str">
        <f ca="1">IF('C-1'!P27="","","【"&amp;ROUND(IFERROR(IF(ABS('C-1'!P27)&gt;=10,IF('C-1'!P27&gt;=0,'C-1'!P27*RANDBETWEEN(80,90)*0.01,'C-1'!P27*RANDBETWEEN(110,120)*0.01),'C-1'!P27-RANDBETWEEN(1,3)),0),0)&amp;"～"&amp;ROUND(IFERROR(IF(ABS('C-1'!P27)&gt;=10,IF('C-1'!P27&gt;=0,'C-1'!P27*RANDBETWEEN(110,120)*0.01,'C-1'!P27*RANDBETWEEN(80,90)*0.01),'C-1'!P27+RANDBETWEEN(1,3)),0),0)&amp;"】")</f>
        <v/>
      </c>
      <c r="Q27" s="494" t="str">
        <f>IF('C-1'!Q27="","",'C-1'!Q27)</f>
        <v/>
      </c>
      <c r="R27" s="563" t="str">
        <f ca="1">IF('C-1'!R27="","","【"&amp;ROUND(IFERROR(IF(ABS('C-1'!R27)&gt;=10,IF('C-1'!R27&gt;=0,'C-1'!R27*RANDBETWEEN(80,90)*0.01,'C-1'!R27*RANDBETWEEN(110,120)*0.01),'C-1'!R27-RANDBETWEEN(1,3)),0),0)&amp;"～"&amp;ROUND(IFERROR(IF(ABS('C-1'!R27)&gt;=10,IF('C-1'!R27&gt;=0,'C-1'!R27*RANDBETWEEN(110,120)*0.01,'C-1'!R27*RANDBETWEEN(80,90)*0.01),'C-1'!R27+RANDBETWEEN(1,3)),0),0)&amp;"】")</f>
        <v>【-2～2】</v>
      </c>
      <c r="S27" s="542" t="str">
        <f ca="1">IF('C-1'!S27="","","【"&amp;ROUND(IFERROR(IF(ABS('C-1'!S27)&gt;=10,IF('C-1'!S27&gt;=0,'C-1'!S27*RANDBETWEEN(80,90)*0.01,'C-1'!S27*RANDBETWEEN(110,120)*0.01),'C-1'!S27-RANDBETWEEN(1,3)),0),0)&amp;"～"&amp;ROUND(IFERROR(IF(ABS('C-1'!S27)&gt;=10,IF('C-1'!S27&gt;=0,'C-1'!S27*RANDBETWEEN(110,120)*0.01,'C-1'!S27*RANDBETWEEN(80,90)*0.01),'C-1'!S27+RANDBETWEEN(1,3)),0),0)&amp;"】")</f>
        <v/>
      </c>
      <c r="T27" s="542" t="str">
        <f ca="1">IF('C-1'!T27="","","【"&amp;ROUND(IFERROR(IF(ABS('C-1'!T27)&gt;=10,IF('C-1'!T27&gt;=0,'C-1'!T27*RANDBETWEEN(80,90)*0.01,'C-1'!T27*RANDBETWEEN(110,120)*0.01),'C-1'!T27-RANDBETWEEN(1,3)),0),0)&amp;"～"&amp;ROUND(IFERROR(IF(ABS('C-1'!T27)&gt;=10,IF('C-1'!T27&gt;=0,'C-1'!T27*RANDBETWEEN(110,120)*0.01,'C-1'!T27*RANDBETWEEN(80,90)*0.01),'C-1'!T27+RANDBETWEEN(1,3)),0),0)&amp;"】")</f>
        <v/>
      </c>
      <c r="U27" s="542" t="str">
        <f ca="1">IF('C-1'!U27="","","【"&amp;ROUND(IFERROR(IF(ABS('C-1'!U27)&gt;=10,IF('C-1'!U27&gt;=0,'C-1'!U27*RANDBETWEEN(80,90)*0.01,'C-1'!U27*RANDBETWEEN(110,120)*0.01),'C-1'!U27-RANDBETWEEN(1,3)),0),0)&amp;"～"&amp;ROUND(IFERROR(IF(ABS('C-1'!U27)&gt;=10,IF('C-1'!U27&gt;=0,'C-1'!U27*RANDBETWEEN(110,120)*0.01,'C-1'!U27*RANDBETWEEN(80,90)*0.01),'C-1'!U27+RANDBETWEEN(1,3)),0),0)&amp;"】")</f>
        <v/>
      </c>
      <c r="V27" s="542" t="str">
        <f ca="1">IF('C-1'!V27="","","【"&amp;ROUND(IFERROR(IF(ABS('C-1'!V27)&gt;=10,IF('C-1'!V27&gt;=0,'C-1'!V27*RANDBETWEEN(80,90)*0.01,'C-1'!V27*RANDBETWEEN(110,120)*0.01),'C-1'!V27-RANDBETWEEN(1,3)),0),0)&amp;"～"&amp;ROUND(IFERROR(IF(ABS('C-1'!V27)&gt;=10,IF('C-1'!V27&gt;=0,'C-1'!V27*RANDBETWEEN(110,120)*0.01,'C-1'!V27*RANDBETWEEN(80,90)*0.01),'C-1'!V27+RANDBETWEEN(1,3)),0),0)&amp;"】")</f>
        <v/>
      </c>
      <c r="W27" s="542" t="str">
        <f ca="1">IF('C-1'!W27="","","【"&amp;ROUND(IFERROR(IF(ABS('C-1'!W27)&gt;=10,IF('C-1'!W27&gt;=0,'C-1'!W27*RANDBETWEEN(80,90)*0.01,'C-1'!W27*RANDBETWEEN(110,120)*0.01),'C-1'!W27-RANDBETWEEN(1,3)),0),0)&amp;"～"&amp;ROUND(IFERROR(IF(ABS('C-1'!W27)&gt;=10,IF('C-1'!W27&gt;=0,'C-1'!W27*RANDBETWEEN(110,120)*0.01,'C-1'!W27*RANDBETWEEN(80,90)*0.01),'C-1'!W27+RANDBETWEEN(1,3)),0),0)&amp;"】")</f>
        <v/>
      </c>
      <c r="X27" s="563" t="str">
        <f ca="1">IF('C-1'!X27="","","【"&amp;ROUND(IFERROR(IF(ABS('C-1'!X27)&gt;=10,IF('C-1'!X27&gt;=0,'C-1'!X27*RANDBETWEEN(80,90)*0.01,'C-1'!X27*RANDBETWEEN(110,120)*0.01),'C-1'!X27-RANDBETWEEN(1,3)),0),0)&amp;"～"&amp;ROUND(IFERROR(IF(ABS('C-1'!X27)&gt;=10,IF('C-1'!X27&gt;=0,'C-1'!X27*RANDBETWEEN(110,120)*0.01,'C-1'!X27*RANDBETWEEN(80,90)*0.01),'C-1'!X27+RANDBETWEEN(1,3)),0),0)&amp;"】")</f>
        <v>【-2～3】</v>
      </c>
      <c r="Y27" s="563" t="str">
        <f ca="1">IF('C-1'!Y27="","","【"&amp;ROUND(IFERROR(IF(ABS('C-1'!Y27)&gt;=10,IF('C-1'!Y27&gt;=0,'C-1'!Y27*RANDBETWEEN(80,90)*0.01,'C-1'!Y27*RANDBETWEEN(110,120)*0.01),'C-1'!Y27-RANDBETWEEN(1,3)),0),0)&amp;"～"&amp;ROUND(IFERROR(IF(ABS('C-1'!Y27)&gt;=10,IF('C-1'!Y27&gt;=0,'C-1'!Y27*RANDBETWEEN(110,120)*0.01,'C-1'!Y27*RANDBETWEEN(80,90)*0.01),'C-1'!Y27+RANDBETWEEN(1,3)),0),0)&amp;"】")</f>
        <v>【-1～3】</v>
      </c>
      <c r="Z27" s="563" t="str">
        <f ca="1">IF('C-1'!Z27="","","【"&amp;ROUND(IFERROR(IF(ABS('C-1'!Z27)&gt;=10,IF('C-1'!Z27&gt;=0,'C-1'!Z27*RANDBETWEEN(80,90)*0.01,'C-1'!Z27*RANDBETWEEN(110,120)*0.01),'C-1'!Z27-RANDBETWEEN(1,3)),0),0)&amp;"～"&amp;ROUND(IFERROR(IF(ABS('C-1'!Z27)&gt;=10,IF('C-1'!Z27&gt;=0,'C-1'!Z27*RANDBETWEEN(110,120)*0.01,'C-1'!Z27*RANDBETWEEN(80,90)*0.01),'C-1'!Z27+RANDBETWEEN(1,3)),0),0)&amp;"】")</f>
        <v>【-1～1】</v>
      </c>
      <c r="AA27" s="563" t="str">
        <f ca="1">IF('C-1'!AA27="","","【"&amp;ROUND(IFERROR(IF(ABS('C-1'!AA27)&gt;=10,IF('C-1'!AA27&gt;=0,'C-1'!AA27*RANDBETWEEN(80,90)*0.01,'C-1'!AA27*RANDBETWEEN(110,120)*0.01),'C-1'!AA27-RANDBETWEEN(1,3)),0),0)&amp;"～"&amp;ROUND(IFERROR(IF(ABS('C-1'!AA27)&gt;=10,IF('C-1'!AA27&gt;=0,'C-1'!AA27*RANDBETWEEN(110,120)*0.01,'C-1'!AA27*RANDBETWEEN(80,90)*0.01),'C-1'!AA27+RANDBETWEEN(1,3)),0),0)&amp;"】")</f>
        <v>【-2～2】</v>
      </c>
      <c r="AB27" s="563" t="str">
        <f ca="1">IF('C-1'!AB27="","","【"&amp;ROUND(IFERROR(IF(ABS('C-1'!AB27)&gt;=10,IF('C-1'!AB27&gt;=0,'C-1'!AB27*RANDBETWEEN(80,90)*0.01,'C-1'!AB27*RANDBETWEEN(110,120)*0.01),'C-1'!AB27-RANDBETWEEN(1,3)),0),0)&amp;"～"&amp;ROUND(IFERROR(IF(ABS('C-1'!AB27)&gt;=10,IF('C-1'!AB27&gt;=0,'C-1'!AB27*RANDBETWEEN(110,120)*0.01,'C-1'!AB27*RANDBETWEEN(80,90)*0.01),'C-1'!AB27+RANDBETWEEN(1,3)),0),0)&amp;"】")</f>
        <v>【-3～1】</v>
      </c>
      <c r="AC27" s="563" t="str">
        <f ca="1">IF('C-1'!AC27="","","【"&amp;ROUND(IFERROR(IF(ABS('C-1'!AC27)&gt;=10,IF('C-1'!AC27&gt;=0,'C-1'!AC27*RANDBETWEEN(80,90)*0.01,'C-1'!AC27*RANDBETWEEN(110,120)*0.01),'C-1'!AC27-RANDBETWEEN(1,3)),0),0)&amp;"～"&amp;ROUND(IFERROR(IF(ABS('C-1'!AC27)&gt;=10,IF('C-1'!AC27&gt;=0,'C-1'!AC27*RANDBETWEEN(110,120)*0.01,'C-1'!AC27*RANDBETWEEN(80,90)*0.01),'C-1'!AC27+RANDBETWEEN(1,3)),0),0)&amp;"】")</f>
        <v>【-2～3】</v>
      </c>
      <c r="AD27" s="563" t="str">
        <f ca="1">IF('C-1'!AD27="","","【"&amp;ROUND(IFERROR(IF(ABS('C-1'!AD27)&gt;=10,IF('C-1'!AD27&gt;=0,'C-1'!AD27*RANDBETWEEN(80,90)*0.01,'C-1'!AD27*RANDBETWEEN(110,120)*0.01),'C-1'!AD27-RANDBETWEEN(1,3)),0),0)&amp;"～"&amp;ROUND(IFERROR(IF(ABS('C-1'!AD27)&gt;=10,IF('C-1'!AD27&gt;=0,'C-1'!AD27*RANDBETWEEN(110,120)*0.01,'C-1'!AD27*RANDBETWEEN(80,90)*0.01),'C-1'!AD27+RANDBETWEEN(1,3)),0),0)&amp;"】")</f>
        <v>【-2～1】</v>
      </c>
      <c r="AE27" s="563" t="str">
        <f ca="1">IF('C-1'!AE27="","","【"&amp;ROUND(IFERROR(IF(ABS('C-1'!AE27)&gt;=10,IF('C-1'!AE27&gt;=0,'C-1'!AE27*RANDBETWEEN(80,90)*0.01,'C-1'!AE27*RANDBETWEEN(110,120)*0.01),'C-1'!AE27-RANDBETWEEN(1,3)),0),0)&amp;"～"&amp;ROUND(IFERROR(IF(ABS('C-1'!AE27)&gt;=10,IF('C-1'!AE27&gt;=0,'C-1'!AE27*RANDBETWEEN(110,120)*0.01,'C-1'!AE27*RANDBETWEEN(80,90)*0.01),'C-1'!AE27+RANDBETWEEN(1,3)),0),0)&amp;"】")</f>
        <v>【-1～1】</v>
      </c>
    </row>
    <row r="28" spans="1:126" ht="30.75" customHeight="1" x14ac:dyDescent="0.15">
      <c r="B28" s="490" t="str">
        <f>IF('C-1'!B28="","",'C-1'!B28)</f>
        <v/>
      </c>
      <c r="C28" s="342" t="str">
        <f>IF('C-1'!C28="","",'C-1'!C28)</f>
        <v/>
      </c>
      <c r="D28" s="342" t="str">
        <f>IF('C-1'!D28="","",'C-1'!D28)</f>
        <v>輸入者</v>
      </c>
      <c r="E28" s="342" t="str">
        <f>IF('C-1'!E28="","",'C-1'!E28)</f>
        <v>非関連企業</v>
      </c>
      <c r="F28" s="265" t="str">
        <f>IF('C-1'!F28="","",'C-1'!F28)</f>
        <v/>
      </c>
      <c r="G28" s="265" t="str">
        <f>IF('C-1'!G28="","",'C-1'!G28)</f>
        <v/>
      </c>
      <c r="H28" s="492" t="str">
        <f>IF('C-1'!H28="","",'C-1'!H28)</f>
        <v/>
      </c>
      <c r="I28" s="494" t="str">
        <f>IF('C-1'!I28="","",'C-1'!I28)</f>
        <v/>
      </c>
      <c r="J28" s="265" t="str">
        <f>IF('C-1'!J28="","",'C-1'!J28)</f>
        <v/>
      </c>
      <c r="K28" s="484" t="str">
        <f>IF('C-1'!K28="","",'C-1'!K28)</f>
        <v/>
      </c>
      <c r="L28" s="484" t="str">
        <f>IF('C-1'!L28="","",'C-1'!L28)</f>
        <v/>
      </c>
      <c r="M28" s="484" t="str">
        <f>IF('C-1'!M28="","",'C-1'!M28)</f>
        <v/>
      </c>
      <c r="N28" s="484" t="str">
        <f>IF('C-1'!N28="","",'C-1'!N28)</f>
        <v/>
      </c>
      <c r="O28" s="562" t="str">
        <f ca="1">IF('C-1'!O28="","","【"&amp;ROUND(IFERROR(IF(ABS('C-1'!O28)&gt;=10,IF('C-1'!O28&gt;=0,'C-1'!O28*RANDBETWEEN(80,90)*0.01,'C-1'!O28*RANDBETWEEN(110,120)*0.01),'C-1'!O28-RANDBETWEEN(1,3)),0),0)&amp;"～"&amp;ROUND(IFERROR(IF(ABS('C-1'!O28)&gt;=10,IF('C-1'!O28&gt;=0,'C-1'!O28*RANDBETWEEN(110,120)*0.01,'C-1'!O28*RANDBETWEEN(80,90)*0.01),'C-1'!O28+RANDBETWEEN(1,3)),0),0)&amp;"】")</f>
        <v/>
      </c>
      <c r="P28" s="562" t="str">
        <f ca="1">IF('C-1'!P28="","","【"&amp;ROUND(IFERROR(IF(ABS('C-1'!P28)&gt;=10,IF('C-1'!P28&gt;=0,'C-1'!P28*RANDBETWEEN(80,90)*0.01,'C-1'!P28*RANDBETWEEN(110,120)*0.01),'C-1'!P28-RANDBETWEEN(1,3)),0),0)&amp;"～"&amp;ROUND(IFERROR(IF(ABS('C-1'!P28)&gt;=10,IF('C-1'!P28&gt;=0,'C-1'!P28*RANDBETWEEN(110,120)*0.01,'C-1'!P28*RANDBETWEEN(80,90)*0.01),'C-1'!P28+RANDBETWEEN(1,3)),0),0)&amp;"】")</f>
        <v/>
      </c>
      <c r="Q28" s="494" t="str">
        <f>IF('C-1'!Q28="","",'C-1'!Q28)</f>
        <v/>
      </c>
      <c r="R28" s="563" t="str">
        <f ca="1">IF('C-1'!R28="","","【"&amp;ROUND(IFERROR(IF(ABS('C-1'!R28)&gt;=10,IF('C-1'!R28&gt;=0,'C-1'!R28*RANDBETWEEN(80,90)*0.01,'C-1'!R28*RANDBETWEEN(110,120)*0.01),'C-1'!R28-RANDBETWEEN(1,3)),0),0)&amp;"～"&amp;ROUND(IFERROR(IF(ABS('C-1'!R28)&gt;=10,IF('C-1'!R28&gt;=0,'C-1'!R28*RANDBETWEEN(110,120)*0.01,'C-1'!R28*RANDBETWEEN(80,90)*0.01),'C-1'!R28+RANDBETWEEN(1,3)),0),0)&amp;"】")</f>
        <v>【-2～3】</v>
      </c>
      <c r="S28" s="542" t="str">
        <f ca="1">IF('C-1'!S28="","","【"&amp;ROUND(IFERROR(IF(ABS('C-1'!S28)&gt;=10,IF('C-1'!S28&gt;=0,'C-1'!S28*RANDBETWEEN(80,90)*0.01,'C-1'!S28*RANDBETWEEN(110,120)*0.01),'C-1'!S28-RANDBETWEEN(1,3)),0),0)&amp;"～"&amp;ROUND(IFERROR(IF(ABS('C-1'!S28)&gt;=10,IF('C-1'!S28&gt;=0,'C-1'!S28*RANDBETWEEN(110,120)*0.01,'C-1'!S28*RANDBETWEEN(80,90)*0.01),'C-1'!S28+RANDBETWEEN(1,3)),0),0)&amp;"】")</f>
        <v/>
      </c>
      <c r="T28" s="542" t="str">
        <f ca="1">IF('C-1'!T28="","","【"&amp;ROUND(IFERROR(IF(ABS('C-1'!T28)&gt;=10,IF('C-1'!T28&gt;=0,'C-1'!T28*RANDBETWEEN(80,90)*0.01,'C-1'!T28*RANDBETWEEN(110,120)*0.01),'C-1'!T28-RANDBETWEEN(1,3)),0),0)&amp;"～"&amp;ROUND(IFERROR(IF(ABS('C-1'!T28)&gt;=10,IF('C-1'!T28&gt;=0,'C-1'!T28*RANDBETWEEN(110,120)*0.01,'C-1'!T28*RANDBETWEEN(80,90)*0.01),'C-1'!T28+RANDBETWEEN(1,3)),0),0)&amp;"】")</f>
        <v/>
      </c>
      <c r="U28" s="542" t="str">
        <f ca="1">IF('C-1'!U28="","","【"&amp;ROUND(IFERROR(IF(ABS('C-1'!U28)&gt;=10,IF('C-1'!U28&gt;=0,'C-1'!U28*RANDBETWEEN(80,90)*0.01,'C-1'!U28*RANDBETWEEN(110,120)*0.01),'C-1'!U28-RANDBETWEEN(1,3)),0),0)&amp;"～"&amp;ROUND(IFERROR(IF(ABS('C-1'!U28)&gt;=10,IF('C-1'!U28&gt;=0,'C-1'!U28*RANDBETWEEN(110,120)*0.01,'C-1'!U28*RANDBETWEEN(80,90)*0.01),'C-1'!U28+RANDBETWEEN(1,3)),0),0)&amp;"】")</f>
        <v/>
      </c>
      <c r="V28" s="542" t="str">
        <f ca="1">IF('C-1'!V28="","","【"&amp;ROUND(IFERROR(IF(ABS('C-1'!V28)&gt;=10,IF('C-1'!V28&gt;=0,'C-1'!V28*RANDBETWEEN(80,90)*0.01,'C-1'!V28*RANDBETWEEN(110,120)*0.01),'C-1'!V28-RANDBETWEEN(1,3)),0),0)&amp;"～"&amp;ROUND(IFERROR(IF(ABS('C-1'!V28)&gt;=10,IF('C-1'!V28&gt;=0,'C-1'!V28*RANDBETWEEN(110,120)*0.01,'C-1'!V28*RANDBETWEEN(80,90)*0.01),'C-1'!V28+RANDBETWEEN(1,3)),0),0)&amp;"】")</f>
        <v/>
      </c>
      <c r="W28" s="542" t="str">
        <f ca="1">IF('C-1'!W28="","","【"&amp;ROUND(IFERROR(IF(ABS('C-1'!W28)&gt;=10,IF('C-1'!W28&gt;=0,'C-1'!W28*RANDBETWEEN(80,90)*0.01,'C-1'!W28*RANDBETWEEN(110,120)*0.01),'C-1'!W28-RANDBETWEEN(1,3)),0),0)&amp;"～"&amp;ROUND(IFERROR(IF(ABS('C-1'!W28)&gt;=10,IF('C-1'!W28&gt;=0,'C-1'!W28*RANDBETWEEN(110,120)*0.01,'C-1'!W28*RANDBETWEEN(80,90)*0.01),'C-1'!W28+RANDBETWEEN(1,3)),0),0)&amp;"】")</f>
        <v/>
      </c>
      <c r="X28" s="563" t="str">
        <f ca="1">IF('C-1'!X28="","","【"&amp;ROUND(IFERROR(IF(ABS('C-1'!X28)&gt;=10,IF('C-1'!X28&gt;=0,'C-1'!X28*RANDBETWEEN(80,90)*0.01,'C-1'!X28*RANDBETWEEN(110,120)*0.01),'C-1'!X28-RANDBETWEEN(1,3)),0),0)&amp;"～"&amp;ROUND(IFERROR(IF(ABS('C-1'!X28)&gt;=10,IF('C-1'!X28&gt;=0,'C-1'!X28*RANDBETWEEN(110,120)*0.01,'C-1'!X28*RANDBETWEEN(80,90)*0.01),'C-1'!X28+RANDBETWEEN(1,3)),0),0)&amp;"】")</f>
        <v>【-1～3】</v>
      </c>
      <c r="Y28" s="563" t="str">
        <f ca="1">IF('C-1'!Y28="","","【"&amp;ROUND(IFERROR(IF(ABS('C-1'!Y28)&gt;=10,IF('C-1'!Y28&gt;=0,'C-1'!Y28*RANDBETWEEN(80,90)*0.01,'C-1'!Y28*RANDBETWEEN(110,120)*0.01),'C-1'!Y28-RANDBETWEEN(1,3)),0),0)&amp;"～"&amp;ROUND(IFERROR(IF(ABS('C-1'!Y28)&gt;=10,IF('C-1'!Y28&gt;=0,'C-1'!Y28*RANDBETWEEN(110,120)*0.01,'C-1'!Y28*RANDBETWEEN(80,90)*0.01),'C-1'!Y28+RANDBETWEEN(1,3)),0),0)&amp;"】")</f>
        <v>【-3～1】</v>
      </c>
      <c r="Z28" s="563" t="str">
        <f ca="1">IF('C-1'!Z28="","","【"&amp;ROUND(IFERROR(IF(ABS('C-1'!Z28)&gt;=10,IF('C-1'!Z28&gt;=0,'C-1'!Z28*RANDBETWEEN(80,90)*0.01,'C-1'!Z28*RANDBETWEEN(110,120)*0.01),'C-1'!Z28-RANDBETWEEN(1,3)),0),0)&amp;"～"&amp;ROUND(IFERROR(IF(ABS('C-1'!Z28)&gt;=10,IF('C-1'!Z28&gt;=0,'C-1'!Z28*RANDBETWEEN(110,120)*0.01,'C-1'!Z28*RANDBETWEEN(80,90)*0.01),'C-1'!Z28+RANDBETWEEN(1,3)),0),0)&amp;"】")</f>
        <v>【-1～1】</v>
      </c>
      <c r="AA28" s="563" t="str">
        <f ca="1">IF('C-1'!AA28="","","【"&amp;ROUND(IFERROR(IF(ABS('C-1'!AA28)&gt;=10,IF('C-1'!AA28&gt;=0,'C-1'!AA28*RANDBETWEEN(80,90)*0.01,'C-1'!AA28*RANDBETWEEN(110,120)*0.01),'C-1'!AA28-RANDBETWEEN(1,3)),0),0)&amp;"～"&amp;ROUND(IFERROR(IF(ABS('C-1'!AA28)&gt;=10,IF('C-1'!AA28&gt;=0,'C-1'!AA28*RANDBETWEEN(110,120)*0.01,'C-1'!AA28*RANDBETWEEN(80,90)*0.01),'C-1'!AA28+RANDBETWEEN(1,3)),0),0)&amp;"】")</f>
        <v>【-1～1】</v>
      </c>
      <c r="AB28" s="563" t="str">
        <f ca="1">IF('C-1'!AB28="","","【"&amp;ROUND(IFERROR(IF(ABS('C-1'!AB28)&gt;=10,IF('C-1'!AB28&gt;=0,'C-1'!AB28*RANDBETWEEN(80,90)*0.01,'C-1'!AB28*RANDBETWEEN(110,120)*0.01),'C-1'!AB28-RANDBETWEEN(1,3)),0),0)&amp;"～"&amp;ROUND(IFERROR(IF(ABS('C-1'!AB28)&gt;=10,IF('C-1'!AB28&gt;=0,'C-1'!AB28*RANDBETWEEN(110,120)*0.01,'C-1'!AB28*RANDBETWEEN(80,90)*0.01),'C-1'!AB28+RANDBETWEEN(1,3)),0),0)&amp;"】")</f>
        <v>【-3～2】</v>
      </c>
      <c r="AC28" s="563" t="str">
        <f ca="1">IF('C-1'!AC28="","","【"&amp;ROUND(IFERROR(IF(ABS('C-1'!AC28)&gt;=10,IF('C-1'!AC28&gt;=0,'C-1'!AC28*RANDBETWEEN(80,90)*0.01,'C-1'!AC28*RANDBETWEEN(110,120)*0.01),'C-1'!AC28-RANDBETWEEN(1,3)),0),0)&amp;"～"&amp;ROUND(IFERROR(IF(ABS('C-1'!AC28)&gt;=10,IF('C-1'!AC28&gt;=0,'C-1'!AC28*RANDBETWEEN(110,120)*0.01,'C-1'!AC28*RANDBETWEEN(80,90)*0.01),'C-1'!AC28+RANDBETWEEN(1,3)),0),0)&amp;"】")</f>
        <v>【-3～3】</v>
      </c>
      <c r="AD28" s="563" t="str">
        <f ca="1">IF('C-1'!AD28="","","【"&amp;ROUND(IFERROR(IF(ABS('C-1'!AD28)&gt;=10,IF('C-1'!AD28&gt;=0,'C-1'!AD28*RANDBETWEEN(80,90)*0.01,'C-1'!AD28*RANDBETWEEN(110,120)*0.01),'C-1'!AD28-RANDBETWEEN(1,3)),0),0)&amp;"～"&amp;ROUND(IFERROR(IF(ABS('C-1'!AD28)&gt;=10,IF('C-1'!AD28&gt;=0,'C-1'!AD28*RANDBETWEEN(110,120)*0.01,'C-1'!AD28*RANDBETWEEN(80,90)*0.01),'C-1'!AD28+RANDBETWEEN(1,3)),0),0)&amp;"】")</f>
        <v>【-2～2】</v>
      </c>
      <c r="AE28" s="563" t="str">
        <f ca="1">IF('C-1'!AE28="","","【"&amp;ROUND(IFERROR(IF(ABS('C-1'!AE28)&gt;=10,IF('C-1'!AE28&gt;=0,'C-1'!AE28*RANDBETWEEN(80,90)*0.01,'C-1'!AE28*RANDBETWEEN(110,120)*0.01),'C-1'!AE28-RANDBETWEEN(1,3)),0),0)&amp;"～"&amp;ROUND(IFERROR(IF(ABS('C-1'!AE28)&gt;=10,IF('C-1'!AE28&gt;=0,'C-1'!AE28*RANDBETWEEN(110,120)*0.01,'C-1'!AE28*RANDBETWEEN(80,90)*0.01),'C-1'!AE28+RANDBETWEEN(1,3)),0),0)&amp;"】")</f>
        <v>【-3～1】</v>
      </c>
    </row>
    <row r="29" spans="1:126" ht="30.75" customHeight="1" x14ac:dyDescent="0.15">
      <c r="B29" s="490" t="str">
        <f>IF('C-1'!B29="","",'C-1'!B29)</f>
        <v/>
      </c>
      <c r="C29" s="342" t="str">
        <f>IF('C-1'!C29="","",'C-1'!C29)</f>
        <v/>
      </c>
      <c r="D29" s="342" t="str">
        <f>IF('C-1'!D29="","",'C-1'!D29)</f>
        <v>輸入者</v>
      </c>
      <c r="E29" s="342" t="str">
        <f>IF('C-1'!E29="","",'C-1'!E29)</f>
        <v>非関連企業</v>
      </c>
      <c r="F29" s="265" t="str">
        <f>IF('C-1'!F29="","",'C-1'!F29)</f>
        <v/>
      </c>
      <c r="G29" s="265" t="str">
        <f>IF('C-1'!G29="","",'C-1'!G29)</f>
        <v/>
      </c>
      <c r="H29" s="492" t="str">
        <f>IF('C-1'!H29="","",'C-1'!H29)</f>
        <v/>
      </c>
      <c r="I29" s="494" t="str">
        <f>IF('C-1'!I29="","",'C-1'!I29)</f>
        <v/>
      </c>
      <c r="J29" s="265" t="str">
        <f>IF('C-1'!J29="","",'C-1'!J29)</f>
        <v/>
      </c>
      <c r="K29" s="484" t="str">
        <f>IF('C-1'!K29="","",'C-1'!K29)</f>
        <v/>
      </c>
      <c r="L29" s="484" t="str">
        <f>IF('C-1'!L29="","",'C-1'!L29)</f>
        <v/>
      </c>
      <c r="M29" s="484" t="str">
        <f>IF('C-1'!M29="","",'C-1'!M29)</f>
        <v/>
      </c>
      <c r="N29" s="484" t="str">
        <f>IF('C-1'!N29="","",'C-1'!N29)</f>
        <v/>
      </c>
      <c r="O29" s="562" t="str">
        <f ca="1">IF('C-1'!O29="","","【"&amp;ROUND(IFERROR(IF(ABS('C-1'!O29)&gt;=10,IF('C-1'!O29&gt;=0,'C-1'!O29*RANDBETWEEN(80,90)*0.01,'C-1'!O29*RANDBETWEEN(110,120)*0.01),'C-1'!O29-RANDBETWEEN(1,3)),0),0)&amp;"～"&amp;ROUND(IFERROR(IF(ABS('C-1'!O29)&gt;=10,IF('C-1'!O29&gt;=0,'C-1'!O29*RANDBETWEEN(110,120)*0.01,'C-1'!O29*RANDBETWEEN(80,90)*0.01),'C-1'!O29+RANDBETWEEN(1,3)),0),0)&amp;"】")</f>
        <v/>
      </c>
      <c r="P29" s="562" t="str">
        <f ca="1">IF('C-1'!P29="","","【"&amp;ROUND(IFERROR(IF(ABS('C-1'!P29)&gt;=10,IF('C-1'!P29&gt;=0,'C-1'!P29*RANDBETWEEN(80,90)*0.01,'C-1'!P29*RANDBETWEEN(110,120)*0.01),'C-1'!P29-RANDBETWEEN(1,3)),0),0)&amp;"～"&amp;ROUND(IFERROR(IF(ABS('C-1'!P29)&gt;=10,IF('C-1'!P29&gt;=0,'C-1'!P29*RANDBETWEEN(110,120)*0.01,'C-1'!P29*RANDBETWEEN(80,90)*0.01),'C-1'!P29+RANDBETWEEN(1,3)),0),0)&amp;"】")</f>
        <v/>
      </c>
      <c r="Q29" s="494" t="str">
        <f>IF('C-1'!Q29="","",'C-1'!Q29)</f>
        <v/>
      </c>
      <c r="R29" s="563" t="str">
        <f ca="1">IF('C-1'!R29="","","【"&amp;ROUND(IFERROR(IF(ABS('C-1'!R29)&gt;=10,IF('C-1'!R29&gt;=0,'C-1'!R29*RANDBETWEEN(80,90)*0.01,'C-1'!R29*RANDBETWEEN(110,120)*0.01),'C-1'!R29-RANDBETWEEN(1,3)),0),0)&amp;"～"&amp;ROUND(IFERROR(IF(ABS('C-1'!R29)&gt;=10,IF('C-1'!R29&gt;=0,'C-1'!R29*RANDBETWEEN(110,120)*0.01,'C-1'!R29*RANDBETWEEN(80,90)*0.01),'C-1'!R29+RANDBETWEEN(1,3)),0),0)&amp;"】")</f>
        <v>【-2～3】</v>
      </c>
      <c r="S29" s="542" t="str">
        <f ca="1">IF('C-1'!S29="","","【"&amp;ROUND(IFERROR(IF(ABS('C-1'!S29)&gt;=10,IF('C-1'!S29&gt;=0,'C-1'!S29*RANDBETWEEN(80,90)*0.01,'C-1'!S29*RANDBETWEEN(110,120)*0.01),'C-1'!S29-RANDBETWEEN(1,3)),0),0)&amp;"～"&amp;ROUND(IFERROR(IF(ABS('C-1'!S29)&gt;=10,IF('C-1'!S29&gt;=0,'C-1'!S29*RANDBETWEEN(110,120)*0.01,'C-1'!S29*RANDBETWEEN(80,90)*0.01),'C-1'!S29+RANDBETWEEN(1,3)),0),0)&amp;"】")</f>
        <v/>
      </c>
      <c r="T29" s="542" t="str">
        <f ca="1">IF('C-1'!T29="","","【"&amp;ROUND(IFERROR(IF(ABS('C-1'!T29)&gt;=10,IF('C-1'!T29&gt;=0,'C-1'!T29*RANDBETWEEN(80,90)*0.01,'C-1'!T29*RANDBETWEEN(110,120)*0.01),'C-1'!T29-RANDBETWEEN(1,3)),0),0)&amp;"～"&amp;ROUND(IFERROR(IF(ABS('C-1'!T29)&gt;=10,IF('C-1'!T29&gt;=0,'C-1'!T29*RANDBETWEEN(110,120)*0.01,'C-1'!T29*RANDBETWEEN(80,90)*0.01),'C-1'!T29+RANDBETWEEN(1,3)),0),0)&amp;"】")</f>
        <v/>
      </c>
      <c r="U29" s="542" t="str">
        <f ca="1">IF('C-1'!U29="","","【"&amp;ROUND(IFERROR(IF(ABS('C-1'!U29)&gt;=10,IF('C-1'!U29&gt;=0,'C-1'!U29*RANDBETWEEN(80,90)*0.01,'C-1'!U29*RANDBETWEEN(110,120)*0.01),'C-1'!U29-RANDBETWEEN(1,3)),0),0)&amp;"～"&amp;ROUND(IFERROR(IF(ABS('C-1'!U29)&gt;=10,IF('C-1'!U29&gt;=0,'C-1'!U29*RANDBETWEEN(110,120)*0.01,'C-1'!U29*RANDBETWEEN(80,90)*0.01),'C-1'!U29+RANDBETWEEN(1,3)),0),0)&amp;"】")</f>
        <v/>
      </c>
      <c r="V29" s="542" t="str">
        <f ca="1">IF('C-1'!V29="","","【"&amp;ROUND(IFERROR(IF(ABS('C-1'!V29)&gt;=10,IF('C-1'!V29&gt;=0,'C-1'!V29*RANDBETWEEN(80,90)*0.01,'C-1'!V29*RANDBETWEEN(110,120)*0.01),'C-1'!V29-RANDBETWEEN(1,3)),0),0)&amp;"～"&amp;ROUND(IFERROR(IF(ABS('C-1'!V29)&gt;=10,IF('C-1'!V29&gt;=0,'C-1'!V29*RANDBETWEEN(110,120)*0.01,'C-1'!V29*RANDBETWEEN(80,90)*0.01),'C-1'!V29+RANDBETWEEN(1,3)),0),0)&amp;"】")</f>
        <v/>
      </c>
      <c r="W29" s="542" t="str">
        <f ca="1">IF('C-1'!W29="","","【"&amp;ROUND(IFERROR(IF(ABS('C-1'!W29)&gt;=10,IF('C-1'!W29&gt;=0,'C-1'!W29*RANDBETWEEN(80,90)*0.01,'C-1'!W29*RANDBETWEEN(110,120)*0.01),'C-1'!W29-RANDBETWEEN(1,3)),0),0)&amp;"～"&amp;ROUND(IFERROR(IF(ABS('C-1'!W29)&gt;=10,IF('C-1'!W29&gt;=0,'C-1'!W29*RANDBETWEEN(110,120)*0.01,'C-1'!W29*RANDBETWEEN(80,90)*0.01),'C-1'!W29+RANDBETWEEN(1,3)),0),0)&amp;"】")</f>
        <v/>
      </c>
      <c r="X29" s="563" t="str">
        <f ca="1">IF('C-1'!X29="","","【"&amp;ROUND(IFERROR(IF(ABS('C-1'!X29)&gt;=10,IF('C-1'!X29&gt;=0,'C-1'!X29*RANDBETWEEN(80,90)*0.01,'C-1'!X29*RANDBETWEEN(110,120)*0.01),'C-1'!X29-RANDBETWEEN(1,3)),0),0)&amp;"～"&amp;ROUND(IFERROR(IF(ABS('C-1'!X29)&gt;=10,IF('C-1'!X29&gt;=0,'C-1'!X29*RANDBETWEEN(110,120)*0.01,'C-1'!X29*RANDBETWEEN(80,90)*0.01),'C-1'!X29+RANDBETWEEN(1,3)),0),0)&amp;"】")</f>
        <v>【-2～2】</v>
      </c>
      <c r="Y29" s="563" t="str">
        <f ca="1">IF('C-1'!Y29="","","【"&amp;ROUND(IFERROR(IF(ABS('C-1'!Y29)&gt;=10,IF('C-1'!Y29&gt;=0,'C-1'!Y29*RANDBETWEEN(80,90)*0.01,'C-1'!Y29*RANDBETWEEN(110,120)*0.01),'C-1'!Y29-RANDBETWEEN(1,3)),0),0)&amp;"～"&amp;ROUND(IFERROR(IF(ABS('C-1'!Y29)&gt;=10,IF('C-1'!Y29&gt;=0,'C-1'!Y29*RANDBETWEEN(110,120)*0.01,'C-1'!Y29*RANDBETWEEN(80,90)*0.01),'C-1'!Y29+RANDBETWEEN(1,3)),0),0)&amp;"】")</f>
        <v>【-1～2】</v>
      </c>
      <c r="Z29" s="563" t="str">
        <f ca="1">IF('C-1'!Z29="","","【"&amp;ROUND(IFERROR(IF(ABS('C-1'!Z29)&gt;=10,IF('C-1'!Z29&gt;=0,'C-1'!Z29*RANDBETWEEN(80,90)*0.01,'C-1'!Z29*RANDBETWEEN(110,120)*0.01),'C-1'!Z29-RANDBETWEEN(1,3)),0),0)&amp;"～"&amp;ROUND(IFERROR(IF(ABS('C-1'!Z29)&gt;=10,IF('C-1'!Z29&gt;=0,'C-1'!Z29*RANDBETWEEN(110,120)*0.01,'C-1'!Z29*RANDBETWEEN(80,90)*0.01),'C-1'!Z29+RANDBETWEEN(1,3)),0),0)&amp;"】")</f>
        <v>【-2～2】</v>
      </c>
      <c r="AA29" s="563" t="str">
        <f ca="1">IF('C-1'!AA29="","","【"&amp;ROUND(IFERROR(IF(ABS('C-1'!AA29)&gt;=10,IF('C-1'!AA29&gt;=0,'C-1'!AA29*RANDBETWEEN(80,90)*0.01,'C-1'!AA29*RANDBETWEEN(110,120)*0.01),'C-1'!AA29-RANDBETWEEN(1,3)),0),0)&amp;"～"&amp;ROUND(IFERROR(IF(ABS('C-1'!AA29)&gt;=10,IF('C-1'!AA29&gt;=0,'C-1'!AA29*RANDBETWEEN(110,120)*0.01,'C-1'!AA29*RANDBETWEEN(80,90)*0.01),'C-1'!AA29+RANDBETWEEN(1,3)),0),0)&amp;"】")</f>
        <v>【-2～2】</v>
      </c>
      <c r="AB29" s="563" t="str">
        <f ca="1">IF('C-1'!AB29="","","【"&amp;ROUND(IFERROR(IF(ABS('C-1'!AB29)&gt;=10,IF('C-1'!AB29&gt;=0,'C-1'!AB29*RANDBETWEEN(80,90)*0.01,'C-1'!AB29*RANDBETWEEN(110,120)*0.01),'C-1'!AB29-RANDBETWEEN(1,3)),0),0)&amp;"～"&amp;ROUND(IFERROR(IF(ABS('C-1'!AB29)&gt;=10,IF('C-1'!AB29&gt;=0,'C-1'!AB29*RANDBETWEEN(110,120)*0.01,'C-1'!AB29*RANDBETWEEN(80,90)*0.01),'C-1'!AB29+RANDBETWEEN(1,3)),0),0)&amp;"】")</f>
        <v>【-1～3】</v>
      </c>
      <c r="AC29" s="563" t="str">
        <f ca="1">IF('C-1'!AC29="","","【"&amp;ROUND(IFERROR(IF(ABS('C-1'!AC29)&gt;=10,IF('C-1'!AC29&gt;=0,'C-1'!AC29*RANDBETWEEN(80,90)*0.01,'C-1'!AC29*RANDBETWEEN(110,120)*0.01),'C-1'!AC29-RANDBETWEEN(1,3)),0),0)&amp;"～"&amp;ROUND(IFERROR(IF(ABS('C-1'!AC29)&gt;=10,IF('C-1'!AC29&gt;=0,'C-1'!AC29*RANDBETWEEN(110,120)*0.01,'C-1'!AC29*RANDBETWEEN(80,90)*0.01),'C-1'!AC29+RANDBETWEEN(1,3)),0),0)&amp;"】")</f>
        <v>【-1～3】</v>
      </c>
      <c r="AD29" s="563" t="str">
        <f ca="1">IF('C-1'!AD29="","","【"&amp;ROUND(IFERROR(IF(ABS('C-1'!AD29)&gt;=10,IF('C-1'!AD29&gt;=0,'C-1'!AD29*RANDBETWEEN(80,90)*0.01,'C-1'!AD29*RANDBETWEEN(110,120)*0.01),'C-1'!AD29-RANDBETWEEN(1,3)),0),0)&amp;"～"&amp;ROUND(IFERROR(IF(ABS('C-1'!AD29)&gt;=10,IF('C-1'!AD29&gt;=0,'C-1'!AD29*RANDBETWEEN(110,120)*0.01,'C-1'!AD29*RANDBETWEEN(80,90)*0.01),'C-1'!AD29+RANDBETWEEN(1,3)),0),0)&amp;"】")</f>
        <v>【-2～1】</v>
      </c>
      <c r="AE29" s="563" t="str">
        <f ca="1">IF('C-1'!AE29="","","【"&amp;ROUND(IFERROR(IF(ABS('C-1'!AE29)&gt;=10,IF('C-1'!AE29&gt;=0,'C-1'!AE29*RANDBETWEEN(80,90)*0.01,'C-1'!AE29*RANDBETWEEN(110,120)*0.01),'C-1'!AE29-RANDBETWEEN(1,3)),0),0)&amp;"～"&amp;ROUND(IFERROR(IF(ABS('C-1'!AE29)&gt;=10,IF('C-1'!AE29&gt;=0,'C-1'!AE29*RANDBETWEEN(110,120)*0.01,'C-1'!AE29*RANDBETWEEN(80,90)*0.01),'C-1'!AE29+RANDBETWEEN(1,3)),0),0)&amp;"】")</f>
        <v>【-1～2】</v>
      </c>
    </row>
    <row r="30" spans="1:126" ht="30.75" customHeight="1" x14ac:dyDescent="0.15">
      <c r="B30" s="490" t="str">
        <f>IF('C-1'!B30="","",'C-1'!B30)</f>
        <v/>
      </c>
      <c r="C30" s="389" t="str">
        <f>IF('C-1'!C30="","",'C-1'!C30)</f>
        <v/>
      </c>
      <c r="D30" s="342" t="str">
        <f>IF('C-1'!D30="","",'C-1'!D30)</f>
        <v>輸入者</v>
      </c>
      <c r="E30" s="342" t="str">
        <f>IF('C-1'!E30="","",'C-1'!E30)</f>
        <v>非関連企業</v>
      </c>
      <c r="F30" s="265" t="str">
        <f>IF('C-1'!F30="","",'C-1'!F30)</f>
        <v/>
      </c>
      <c r="G30" s="265" t="str">
        <f>IF('C-1'!G30="","",'C-1'!G30)</f>
        <v/>
      </c>
      <c r="H30" s="492" t="str">
        <f>IF('C-1'!H30="","",'C-1'!H30)</f>
        <v/>
      </c>
      <c r="I30" s="494" t="str">
        <f>IF('C-1'!I30="","",'C-1'!I30)</f>
        <v/>
      </c>
      <c r="J30" s="265" t="str">
        <f>IF('C-1'!J30="","",'C-1'!J30)</f>
        <v/>
      </c>
      <c r="K30" s="484" t="str">
        <f>IF('C-1'!K30="","",'C-1'!K30)</f>
        <v/>
      </c>
      <c r="L30" s="484" t="str">
        <f>IF('C-1'!L30="","",'C-1'!L30)</f>
        <v/>
      </c>
      <c r="M30" s="484" t="str">
        <f>IF('C-1'!M30="","",'C-1'!M30)</f>
        <v/>
      </c>
      <c r="N30" s="484" t="str">
        <f>IF('C-1'!N30="","",'C-1'!N30)</f>
        <v/>
      </c>
      <c r="O30" s="562" t="str">
        <f ca="1">IF('C-1'!O30="","","【"&amp;ROUND(IFERROR(IF(ABS('C-1'!O30)&gt;=10,IF('C-1'!O30&gt;=0,'C-1'!O30*RANDBETWEEN(80,90)*0.01,'C-1'!O30*RANDBETWEEN(110,120)*0.01),'C-1'!O30-RANDBETWEEN(1,3)),0),0)&amp;"～"&amp;ROUND(IFERROR(IF(ABS('C-1'!O30)&gt;=10,IF('C-1'!O30&gt;=0,'C-1'!O30*RANDBETWEEN(110,120)*0.01,'C-1'!O30*RANDBETWEEN(80,90)*0.01),'C-1'!O30+RANDBETWEEN(1,3)),0),0)&amp;"】")</f>
        <v/>
      </c>
      <c r="P30" s="562" t="str">
        <f ca="1">IF('C-1'!P30="","","【"&amp;ROUND(IFERROR(IF(ABS('C-1'!P30)&gt;=10,IF('C-1'!P30&gt;=0,'C-1'!P30*RANDBETWEEN(80,90)*0.01,'C-1'!P30*RANDBETWEEN(110,120)*0.01),'C-1'!P30-RANDBETWEEN(1,3)),0),0)&amp;"～"&amp;ROUND(IFERROR(IF(ABS('C-1'!P30)&gt;=10,IF('C-1'!P30&gt;=0,'C-1'!P30*RANDBETWEEN(110,120)*0.01,'C-1'!P30*RANDBETWEEN(80,90)*0.01),'C-1'!P30+RANDBETWEEN(1,3)),0),0)&amp;"】")</f>
        <v/>
      </c>
      <c r="Q30" s="494" t="str">
        <f>IF('C-1'!Q30="","",'C-1'!Q30)</f>
        <v/>
      </c>
      <c r="R30" s="563" t="str">
        <f ca="1">IF('C-1'!R30="","","【"&amp;ROUND(IFERROR(IF(ABS('C-1'!R30)&gt;=10,IF('C-1'!R30&gt;=0,'C-1'!R30*RANDBETWEEN(80,90)*0.01,'C-1'!R30*RANDBETWEEN(110,120)*0.01),'C-1'!R30-RANDBETWEEN(1,3)),0),0)&amp;"～"&amp;ROUND(IFERROR(IF(ABS('C-1'!R30)&gt;=10,IF('C-1'!R30&gt;=0,'C-1'!R30*RANDBETWEEN(110,120)*0.01,'C-1'!R30*RANDBETWEEN(80,90)*0.01),'C-1'!R30+RANDBETWEEN(1,3)),0),0)&amp;"】")</f>
        <v>【-2～3】</v>
      </c>
      <c r="S30" s="542" t="str">
        <f ca="1">IF('C-1'!S30="","","【"&amp;ROUND(IFERROR(IF(ABS('C-1'!S30)&gt;=10,IF('C-1'!S30&gt;=0,'C-1'!S30*RANDBETWEEN(80,90)*0.01,'C-1'!S30*RANDBETWEEN(110,120)*0.01),'C-1'!S30-RANDBETWEEN(1,3)),0),0)&amp;"～"&amp;ROUND(IFERROR(IF(ABS('C-1'!S30)&gt;=10,IF('C-1'!S30&gt;=0,'C-1'!S30*RANDBETWEEN(110,120)*0.01,'C-1'!S30*RANDBETWEEN(80,90)*0.01),'C-1'!S30+RANDBETWEEN(1,3)),0),0)&amp;"】")</f>
        <v/>
      </c>
      <c r="T30" s="542" t="str">
        <f ca="1">IF('C-1'!T30="","","【"&amp;ROUND(IFERROR(IF(ABS('C-1'!T30)&gt;=10,IF('C-1'!T30&gt;=0,'C-1'!T30*RANDBETWEEN(80,90)*0.01,'C-1'!T30*RANDBETWEEN(110,120)*0.01),'C-1'!T30-RANDBETWEEN(1,3)),0),0)&amp;"～"&amp;ROUND(IFERROR(IF(ABS('C-1'!T30)&gt;=10,IF('C-1'!T30&gt;=0,'C-1'!T30*RANDBETWEEN(110,120)*0.01,'C-1'!T30*RANDBETWEEN(80,90)*0.01),'C-1'!T30+RANDBETWEEN(1,3)),0),0)&amp;"】")</f>
        <v/>
      </c>
      <c r="U30" s="542" t="str">
        <f ca="1">IF('C-1'!U30="","","【"&amp;ROUND(IFERROR(IF(ABS('C-1'!U30)&gt;=10,IF('C-1'!U30&gt;=0,'C-1'!U30*RANDBETWEEN(80,90)*0.01,'C-1'!U30*RANDBETWEEN(110,120)*0.01),'C-1'!U30-RANDBETWEEN(1,3)),0),0)&amp;"～"&amp;ROUND(IFERROR(IF(ABS('C-1'!U30)&gt;=10,IF('C-1'!U30&gt;=0,'C-1'!U30*RANDBETWEEN(110,120)*0.01,'C-1'!U30*RANDBETWEEN(80,90)*0.01),'C-1'!U30+RANDBETWEEN(1,3)),0),0)&amp;"】")</f>
        <v/>
      </c>
      <c r="V30" s="542" t="str">
        <f ca="1">IF('C-1'!V30="","","【"&amp;ROUND(IFERROR(IF(ABS('C-1'!V30)&gt;=10,IF('C-1'!V30&gt;=0,'C-1'!V30*RANDBETWEEN(80,90)*0.01,'C-1'!V30*RANDBETWEEN(110,120)*0.01),'C-1'!V30-RANDBETWEEN(1,3)),0),0)&amp;"～"&amp;ROUND(IFERROR(IF(ABS('C-1'!V30)&gt;=10,IF('C-1'!V30&gt;=0,'C-1'!V30*RANDBETWEEN(110,120)*0.01,'C-1'!V30*RANDBETWEEN(80,90)*0.01),'C-1'!V30+RANDBETWEEN(1,3)),0),0)&amp;"】")</f>
        <v/>
      </c>
      <c r="W30" s="542" t="str">
        <f ca="1">IF('C-1'!W30="","","【"&amp;ROUND(IFERROR(IF(ABS('C-1'!W30)&gt;=10,IF('C-1'!W30&gt;=0,'C-1'!W30*RANDBETWEEN(80,90)*0.01,'C-1'!W30*RANDBETWEEN(110,120)*0.01),'C-1'!W30-RANDBETWEEN(1,3)),0),0)&amp;"～"&amp;ROUND(IFERROR(IF(ABS('C-1'!W30)&gt;=10,IF('C-1'!W30&gt;=0,'C-1'!W30*RANDBETWEEN(110,120)*0.01,'C-1'!W30*RANDBETWEEN(80,90)*0.01),'C-1'!W30+RANDBETWEEN(1,3)),0),0)&amp;"】")</f>
        <v/>
      </c>
      <c r="X30" s="563" t="str">
        <f ca="1">IF('C-1'!X30="","","【"&amp;ROUND(IFERROR(IF(ABS('C-1'!X30)&gt;=10,IF('C-1'!X30&gt;=0,'C-1'!X30*RANDBETWEEN(80,90)*0.01,'C-1'!X30*RANDBETWEEN(110,120)*0.01),'C-1'!X30-RANDBETWEEN(1,3)),0),0)&amp;"～"&amp;ROUND(IFERROR(IF(ABS('C-1'!X30)&gt;=10,IF('C-1'!X30&gt;=0,'C-1'!X30*RANDBETWEEN(110,120)*0.01,'C-1'!X30*RANDBETWEEN(80,90)*0.01),'C-1'!X30+RANDBETWEEN(1,3)),0),0)&amp;"】")</f>
        <v>【-3～1】</v>
      </c>
      <c r="Y30" s="563" t="str">
        <f ca="1">IF('C-1'!Y30="","","【"&amp;ROUND(IFERROR(IF(ABS('C-1'!Y30)&gt;=10,IF('C-1'!Y30&gt;=0,'C-1'!Y30*RANDBETWEEN(80,90)*0.01,'C-1'!Y30*RANDBETWEEN(110,120)*0.01),'C-1'!Y30-RANDBETWEEN(1,3)),0),0)&amp;"～"&amp;ROUND(IFERROR(IF(ABS('C-1'!Y30)&gt;=10,IF('C-1'!Y30&gt;=0,'C-1'!Y30*RANDBETWEEN(110,120)*0.01,'C-1'!Y30*RANDBETWEEN(80,90)*0.01),'C-1'!Y30+RANDBETWEEN(1,3)),0),0)&amp;"】")</f>
        <v>【-3～2】</v>
      </c>
      <c r="Z30" s="563" t="str">
        <f ca="1">IF('C-1'!Z30="","","【"&amp;ROUND(IFERROR(IF(ABS('C-1'!Z30)&gt;=10,IF('C-1'!Z30&gt;=0,'C-1'!Z30*RANDBETWEEN(80,90)*0.01,'C-1'!Z30*RANDBETWEEN(110,120)*0.01),'C-1'!Z30-RANDBETWEEN(1,3)),0),0)&amp;"～"&amp;ROUND(IFERROR(IF(ABS('C-1'!Z30)&gt;=10,IF('C-1'!Z30&gt;=0,'C-1'!Z30*RANDBETWEEN(110,120)*0.01,'C-1'!Z30*RANDBETWEEN(80,90)*0.01),'C-1'!Z30+RANDBETWEEN(1,3)),0),0)&amp;"】")</f>
        <v>【-1～1】</v>
      </c>
      <c r="AA30" s="563" t="str">
        <f ca="1">IF('C-1'!AA30="","","【"&amp;ROUND(IFERROR(IF(ABS('C-1'!AA30)&gt;=10,IF('C-1'!AA30&gt;=0,'C-1'!AA30*RANDBETWEEN(80,90)*0.01,'C-1'!AA30*RANDBETWEEN(110,120)*0.01),'C-1'!AA30-RANDBETWEEN(1,3)),0),0)&amp;"～"&amp;ROUND(IFERROR(IF(ABS('C-1'!AA30)&gt;=10,IF('C-1'!AA30&gt;=0,'C-1'!AA30*RANDBETWEEN(110,120)*0.01,'C-1'!AA30*RANDBETWEEN(80,90)*0.01),'C-1'!AA30+RANDBETWEEN(1,3)),0),0)&amp;"】")</f>
        <v>【-2～2】</v>
      </c>
      <c r="AB30" s="563" t="str">
        <f ca="1">IF('C-1'!AB30="","","【"&amp;ROUND(IFERROR(IF(ABS('C-1'!AB30)&gt;=10,IF('C-1'!AB30&gt;=0,'C-1'!AB30*RANDBETWEEN(80,90)*0.01,'C-1'!AB30*RANDBETWEEN(110,120)*0.01),'C-1'!AB30-RANDBETWEEN(1,3)),0),0)&amp;"～"&amp;ROUND(IFERROR(IF(ABS('C-1'!AB30)&gt;=10,IF('C-1'!AB30&gt;=0,'C-1'!AB30*RANDBETWEEN(110,120)*0.01,'C-1'!AB30*RANDBETWEEN(80,90)*0.01),'C-1'!AB30+RANDBETWEEN(1,3)),0),0)&amp;"】")</f>
        <v>【-2～1】</v>
      </c>
      <c r="AC30" s="563" t="str">
        <f ca="1">IF('C-1'!AC30="","","【"&amp;ROUND(IFERROR(IF(ABS('C-1'!AC30)&gt;=10,IF('C-1'!AC30&gt;=0,'C-1'!AC30*RANDBETWEEN(80,90)*0.01,'C-1'!AC30*RANDBETWEEN(110,120)*0.01),'C-1'!AC30-RANDBETWEEN(1,3)),0),0)&amp;"～"&amp;ROUND(IFERROR(IF(ABS('C-1'!AC30)&gt;=10,IF('C-1'!AC30&gt;=0,'C-1'!AC30*RANDBETWEEN(110,120)*0.01,'C-1'!AC30*RANDBETWEEN(80,90)*0.01),'C-1'!AC30+RANDBETWEEN(1,3)),0),0)&amp;"】")</f>
        <v>【-2～3】</v>
      </c>
      <c r="AD30" s="563" t="str">
        <f ca="1">IF('C-1'!AD30="","","【"&amp;ROUND(IFERROR(IF(ABS('C-1'!AD30)&gt;=10,IF('C-1'!AD30&gt;=0,'C-1'!AD30*RANDBETWEEN(80,90)*0.01,'C-1'!AD30*RANDBETWEEN(110,120)*0.01),'C-1'!AD30-RANDBETWEEN(1,3)),0),0)&amp;"～"&amp;ROUND(IFERROR(IF(ABS('C-1'!AD30)&gt;=10,IF('C-1'!AD30&gt;=0,'C-1'!AD30*RANDBETWEEN(110,120)*0.01,'C-1'!AD30*RANDBETWEEN(80,90)*0.01),'C-1'!AD30+RANDBETWEEN(1,3)),0),0)&amp;"】")</f>
        <v>【-3～1】</v>
      </c>
      <c r="AE30" s="563" t="str">
        <f ca="1">IF('C-1'!AE30="","","【"&amp;ROUND(IFERROR(IF(ABS('C-1'!AE30)&gt;=10,IF('C-1'!AE30&gt;=0,'C-1'!AE30*RANDBETWEEN(80,90)*0.01,'C-1'!AE30*RANDBETWEEN(110,120)*0.01),'C-1'!AE30-RANDBETWEEN(1,3)),0),0)&amp;"～"&amp;ROUND(IFERROR(IF(ABS('C-1'!AE30)&gt;=10,IF('C-1'!AE30&gt;=0,'C-1'!AE30*RANDBETWEEN(110,120)*0.01,'C-1'!AE30*RANDBETWEEN(80,90)*0.01),'C-1'!AE30+RANDBETWEEN(1,3)),0),0)&amp;"】")</f>
        <v>【-2～2】</v>
      </c>
    </row>
    <row r="31" spans="1:126" ht="30.75" customHeight="1" thickBot="1" x14ac:dyDescent="0.2">
      <c r="B31" s="782" t="str">
        <f>IF('C-1'!B31="","",'C-1'!B31)</f>
        <v/>
      </c>
      <c r="C31" s="390" t="str">
        <f>IF('C-1'!C31="","",'C-1'!C31)</f>
        <v/>
      </c>
      <c r="D31" s="390" t="str">
        <f>IF('C-1'!D31="","",'C-1'!D31)</f>
        <v>輸入者</v>
      </c>
      <c r="E31" s="344" t="str">
        <f>IF('C-1'!E31="","",'C-1'!E31)</f>
        <v>非関連企業</v>
      </c>
      <c r="F31" s="320" t="str">
        <f>IF('C-1'!F31="","",'C-1'!F31)</f>
        <v/>
      </c>
      <c r="G31" s="320" t="str">
        <f>IF('C-1'!G31="","",'C-1'!G31)</f>
        <v/>
      </c>
      <c r="H31" s="500" t="str">
        <f>IF('C-1'!H31="","",'C-1'!H31)</f>
        <v/>
      </c>
      <c r="I31" s="497" t="str">
        <f>IF('C-1'!I31="","",'C-1'!I31)</f>
        <v/>
      </c>
      <c r="J31" s="320" t="str">
        <f>IF('C-1'!J31="","",'C-1'!J31)</f>
        <v/>
      </c>
      <c r="K31" s="320" t="str">
        <f>IF('C-1'!K31="","",'C-1'!K31)</f>
        <v/>
      </c>
      <c r="L31" s="320" t="str">
        <f>IF('C-1'!L31="","",'C-1'!L31)</f>
        <v/>
      </c>
      <c r="M31" s="320" t="str">
        <f>IF('C-1'!M31="","",'C-1'!M31)</f>
        <v/>
      </c>
      <c r="N31" s="320" t="str">
        <f>IF('C-1'!N31="","",'C-1'!N31)</f>
        <v/>
      </c>
      <c r="O31" s="564" t="str">
        <f ca="1">IF('C-1'!O31="","","【"&amp;ROUND(IFERROR(IF(ABS('C-1'!O31)&gt;=10,IF('C-1'!O31&gt;=0,'C-1'!O31*RANDBETWEEN(80,90)*0.01,'C-1'!O31*RANDBETWEEN(110,120)*0.01),'C-1'!O31-RANDBETWEEN(1,3)),0),0)&amp;"～"&amp;ROUND(IFERROR(IF(ABS('C-1'!O31)&gt;=10,IF('C-1'!O31&gt;=0,'C-1'!O31*RANDBETWEEN(110,120)*0.01,'C-1'!O31*RANDBETWEEN(80,90)*0.01),'C-1'!O31+RANDBETWEEN(1,3)),0),0)&amp;"】")</f>
        <v/>
      </c>
      <c r="P31" s="564" t="str">
        <f ca="1">IF('C-1'!P31="","","【"&amp;ROUND(IFERROR(IF(ABS('C-1'!P31)&gt;=10,IF('C-1'!P31&gt;=0,'C-1'!P31*RANDBETWEEN(80,90)*0.01,'C-1'!P31*RANDBETWEEN(110,120)*0.01),'C-1'!P31-RANDBETWEEN(1,3)),0),0)&amp;"～"&amp;ROUND(IFERROR(IF(ABS('C-1'!P31)&gt;=10,IF('C-1'!P31&gt;=0,'C-1'!P31*RANDBETWEEN(110,120)*0.01,'C-1'!P31*RANDBETWEEN(80,90)*0.01),'C-1'!P31+RANDBETWEEN(1,3)),0),0)&amp;"】")</f>
        <v/>
      </c>
      <c r="Q31" s="497" t="str">
        <f>IF('C-1'!Q31="","",'C-1'!Q31)</f>
        <v/>
      </c>
      <c r="R31" s="565" t="str">
        <f ca="1">IF('C-1'!R31="","","【"&amp;ROUND(IFERROR(IF(ABS('C-1'!R31)&gt;=10,IF('C-1'!R31&gt;=0,'C-1'!R31*RANDBETWEEN(80,90)*0.01,'C-1'!R31*RANDBETWEEN(110,120)*0.01),'C-1'!R31-RANDBETWEEN(1,3)),0),0)&amp;"～"&amp;ROUND(IFERROR(IF(ABS('C-1'!R31)&gt;=10,IF('C-1'!R31&gt;=0,'C-1'!R31*RANDBETWEEN(110,120)*0.01,'C-1'!R31*RANDBETWEEN(80,90)*0.01),'C-1'!R31+RANDBETWEEN(1,3)),0),0)&amp;"】")</f>
        <v>【-1～3】</v>
      </c>
      <c r="S31" s="543" t="str">
        <f ca="1">IF('C-1'!S31="","","【"&amp;ROUND(IFERROR(IF(ABS('C-1'!S31)&gt;=10,IF('C-1'!S31&gt;=0,'C-1'!S31*RANDBETWEEN(80,90)*0.01,'C-1'!S31*RANDBETWEEN(110,120)*0.01),'C-1'!S31-RANDBETWEEN(1,3)),0),0)&amp;"～"&amp;ROUND(IFERROR(IF(ABS('C-1'!S31)&gt;=10,IF('C-1'!S31&gt;=0,'C-1'!S31*RANDBETWEEN(110,120)*0.01,'C-1'!S31*RANDBETWEEN(80,90)*0.01),'C-1'!S31+RANDBETWEEN(1,3)),0),0)&amp;"】")</f>
        <v/>
      </c>
      <c r="T31" s="543" t="str">
        <f ca="1">IF('C-1'!T31="","","【"&amp;ROUND(IFERROR(IF(ABS('C-1'!T31)&gt;=10,IF('C-1'!T31&gt;=0,'C-1'!T31*RANDBETWEEN(80,90)*0.01,'C-1'!T31*RANDBETWEEN(110,120)*0.01),'C-1'!T31-RANDBETWEEN(1,3)),0),0)&amp;"～"&amp;ROUND(IFERROR(IF(ABS('C-1'!T31)&gt;=10,IF('C-1'!T31&gt;=0,'C-1'!T31*RANDBETWEEN(110,120)*0.01,'C-1'!T31*RANDBETWEEN(80,90)*0.01),'C-1'!T31+RANDBETWEEN(1,3)),0),0)&amp;"】")</f>
        <v/>
      </c>
      <c r="U31" s="543" t="str">
        <f ca="1">IF('C-1'!U31="","","【"&amp;ROUND(IFERROR(IF(ABS('C-1'!U31)&gt;=10,IF('C-1'!U31&gt;=0,'C-1'!U31*RANDBETWEEN(80,90)*0.01,'C-1'!U31*RANDBETWEEN(110,120)*0.01),'C-1'!U31-RANDBETWEEN(1,3)),0),0)&amp;"～"&amp;ROUND(IFERROR(IF(ABS('C-1'!U31)&gt;=10,IF('C-1'!U31&gt;=0,'C-1'!U31*RANDBETWEEN(110,120)*0.01,'C-1'!U31*RANDBETWEEN(80,90)*0.01),'C-1'!U31+RANDBETWEEN(1,3)),0),0)&amp;"】")</f>
        <v/>
      </c>
      <c r="V31" s="543" t="str">
        <f ca="1">IF('C-1'!V31="","","【"&amp;ROUND(IFERROR(IF(ABS('C-1'!V31)&gt;=10,IF('C-1'!V31&gt;=0,'C-1'!V31*RANDBETWEEN(80,90)*0.01,'C-1'!V31*RANDBETWEEN(110,120)*0.01),'C-1'!V31-RANDBETWEEN(1,3)),0),0)&amp;"～"&amp;ROUND(IFERROR(IF(ABS('C-1'!V31)&gt;=10,IF('C-1'!V31&gt;=0,'C-1'!V31*RANDBETWEEN(110,120)*0.01,'C-1'!V31*RANDBETWEEN(80,90)*0.01),'C-1'!V31+RANDBETWEEN(1,3)),0),0)&amp;"】")</f>
        <v/>
      </c>
      <c r="W31" s="543" t="str">
        <f ca="1">IF('C-1'!W31="","","【"&amp;ROUND(IFERROR(IF(ABS('C-1'!W31)&gt;=10,IF('C-1'!W31&gt;=0,'C-1'!W31*RANDBETWEEN(80,90)*0.01,'C-1'!W31*RANDBETWEEN(110,120)*0.01),'C-1'!W31-RANDBETWEEN(1,3)),0),0)&amp;"～"&amp;ROUND(IFERROR(IF(ABS('C-1'!W31)&gt;=10,IF('C-1'!W31&gt;=0,'C-1'!W31*RANDBETWEEN(110,120)*0.01,'C-1'!W31*RANDBETWEEN(80,90)*0.01),'C-1'!W31+RANDBETWEEN(1,3)),0),0)&amp;"】")</f>
        <v/>
      </c>
      <c r="X31" s="565" t="str">
        <f ca="1">IF('C-1'!X31="","","【"&amp;ROUND(IFERROR(IF(ABS('C-1'!X31)&gt;=10,IF('C-1'!X31&gt;=0,'C-1'!X31*RANDBETWEEN(80,90)*0.01,'C-1'!X31*RANDBETWEEN(110,120)*0.01),'C-1'!X31-RANDBETWEEN(1,3)),0),0)&amp;"～"&amp;ROUND(IFERROR(IF(ABS('C-1'!X31)&gt;=10,IF('C-1'!X31&gt;=0,'C-1'!X31*RANDBETWEEN(110,120)*0.01,'C-1'!X31*RANDBETWEEN(80,90)*0.01),'C-1'!X31+RANDBETWEEN(1,3)),0),0)&amp;"】")</f>
        <v>【-2～2】</v>
      </c>
      <c r="Y31" s="565" t="str">
        <f ca="1">IF('C-1'!Y31="","","【"&amp;ROUND(IFERROR(IF(ABS('C-1'!Y31)&gt;=10,IF('C-1'!Y31&gt;=0,'C-1'!Y31*RANDBETWEEN(80,90)*0.01,'C-1'!Y31*RANDBETWEEN(110,120)*0.01),'C-1'!Y31-RANDBETWEEN(1,3)),0),0)&amp;"～"&amp;ROUND(IFERROR(IF(ABS('C-1'!Y31)&gt;=10,IF('C-1'!Y31&gt;=0,'C-1'!Y31*RANDBETWEEN(110,120)*0.01,'C-1'!Y31*RANDBETWEEN(80,90)*0.01),'C-1'!Y31+RANDBETWEEN(1,3)),0),0)&amp;"】")</f>
        <v>【-1～3】</v>
      </c>
      <c r="Z31" s="565" t="str">
        <f ca="1">IF('C-1'!Z31="","","【"&amp;ROUND(IFERROR(IF(ABS('C-1'!Z31)&gt;=10,IF('C-1'!Z31&gt;=0,'C-1'!Z31*RANDBETWEEN(80,90)*0.01,'C-1'!Z31*RANDBETWEEN(110,120)*0.01),'C-1'!Z31-RANDBETWEEN(1,3)),0),0)&amp;"～"&amp;ROUND(IFERROR(IF(ABS('C-1'!Z31)&gt;=10,IF('C-1'!Z31&gt;=0,'C-1'!Z31*RANDBETWEEN(110,120)*0.01,'C-1'!Z31*RANDBETWEEN(80,90)*0.01),'C-1'!Z31+RANDBETWEEN(1,3)),0),0)&amp;"】")</f>
        <v>【-3～1】</v>
      </c>
      <c r="AA31" s="565" t="str">
        <f ca="1">IF('C-1'!AA31="","","【"&amp;ROUND(IFERROR(IF(ABS('C-1'!AA31)&gt;=10,IF('C-1'!AA31&gt;=0,'C-1'!AA31*RANDBETWEEN(80,90)*0.01,'C-1'!AA31*RANDBETWEEN(110,120)*0.01),'C-1'!AA31-RANDBETWEEN(1,3)),0),0)&amp;"～"&amp;ROUND(IFERROR(IF(ABS('C-1'!AA31)&gt;=10,IF('C-1'!AA31&gt;=0,'C-1'!AA31*RANDBETWEEN(110,120)*0.01,'C-1'!AA31*RANDBETWEEN(80,90)*0.01),'C-1'!AA31+RANDBETWEEN(1,3)),0),0)&amp;"】")</f>
        <v>【-3～3】</v>
      </c>
      <c r="AB31" s="565" t="str">
        <f ca="1">IF('C-1'!AB31="","","【"&amp;ROUND(IFERROR(IF(ABS('C-1'!AB31)&gt;=10,IF('C-1'!AB31&gt;=0,'C-1'!AB31*RANDBETWEEN(80,90)*0.01,'C-1'!AB31*RANDBETWEEN(110,120)*0.01),'C-1'!AB31-RANDBETWEEN(1,3)),0),0)&amp;"～"&amp;ROUND(IFERROR(IF(ABS('C-1'!AB31)&gt;=10,IF('C-1'!AB31&gt;=0,'C-1'!AB31*RANDBETWEEN(110,120)*0.01,'C-1'!AB31*RANDBETWEEN(80,90)*0.01),'C-1'!AB31+RANDBETWEEN(1,3)),0),0)&amp;"】")</f>
        <v>【-1～2】</v>
      </c>
      <c r="AC31" s="565" t="str">
        <f ca="1">IF('C-1'!AC31="","","【"&amp;ROUND(IFERROR(IF(ABS('C-1'!AC31)&gt;=10,IF('C-1'!AC31&gt;=0,'C-1'!AC31*RANDBETWEEN(80,90)*0.01,'C-1'!AC31*RANDBETWEEN(110,120)*0.01),'C-1'!AC31-RANDBETWEEN(1,3)),0),0)&amp;"～"&amp;ROUND(IFERROR(IF(ABS('C-1'!AC31)&gt;=10,IF('C-1'!AC31&gt;=0,'C-1'!AC31*RANDBETWEEN(110,120)*0.01,'C-1'!AC31*RANDBETWEEN(80,90)*0.01),'C-1'!AC31+RANDBETWEEN(1,3)),0),0)&amp;"】")</f>
        <v>【-3～1】</v>
      </c>
      <c r="AD31" s="565" t="str">
        <f ca="1">IF('C-1'!AD31="","","【"&amp;ROUND(IFERROR(IF(ABS('C-1'!AD31)&gt;=10,IF('C-1'!AD31&gt;=0,'C-1'!AD31*RANDBETWEEN(80,90)*0.01,'C-1'!AD31*RANDBETWEEN(110,120)*0.01),'C-1'!AD31-RANDBETWEEN(1,3)),0),0)&amp;"～"&amp;ROUND(IFERROR(IF(ABS('C-1'!AD31)&gt;=10,IF('C-1'!AD31&gt;=0,'C-1'!AD31*RANDBETWEEN(110,120)*0.01,'C-1'!AD31*RANDBETWEEN(80,90)*0.01),'C-1'!AD31+RANDBETWEEN(1,3)),0),0)&amp;"】")</f>
        <v>【-1～2】</v>
      </c>
      <c r="AE31" s="565" t="str">
        <f ca="1">IF('C-1'!AE31="","","【"&amp;ROUND(IFERROR(IF(ABS('C-1'!AE31)&gt;=10,IF('C-1'!AE31&gt;=0,'C-1'!AE31*RANDBETWEEN(80,90)*0.01,'C-1'!AE31*RANDBETWEEN(110,120)*0.01),'C-1'!AE31-RANDBETWEEN(1,3)),0),0)&amp;"～"&amp;ROUND(IFERROR(IF(ABS('C-1'!AE31)&gt;=10,IF('C-1'!AE31&gt;=0,'C-1'!AE31*RANDBETWEEN(110,120)*0.01,'C-1'!AE31*RANDBETWEEN(80,90)*0.01),'C-1'!AE31+RANDBETWEEN(1,3)),0),0)&amp;"】")</f>
        <v>【-2～3】</v>
      </c>
    </row>
    <row r="32" spans="1:126" s="33" customFormat="1" ht="30.75" customHeight="1" thickTop="1" thickBot="1" x14ac:dyDescent="0.2">
      <c r="A32" s="31"/>
      <c r="B32" s="192" t="s">
        <v>259</v>
      </c>
      <c r="C32" s="388" t="str">
        <f>IF('C-1'!C32="","",'C-1'!C32)</f>
        <v/>
      </c>
      <c r="D32" s="388" t="str">
        <f>IF('C-1'!D32="","",'C-1'!D32)</f>
        <v/>
      </c>
      <c r="E32" s="388" t="str">
        <f>IF('C-1'!E32="","",'C-1'!E32)</f>
        <v/>
      </c>
      <c r="F32" s="358"/>
      <c r="G32" s="219"/>
      <c r="H32" s="219"/>
      <c r="I32" s="219"/>
      <c r="J32" s="219"/>
      <c r="K32" s="219"/>
      <c r="L32" s="219"/>
      <c r="M32" s="219"/>
      <c r="N32" s="219"/>
      <c r="O32" s="566" t="str">
        <f ca="1">IF(SUM('C-1'!O32:'C-1'!O32)="","","【"&amp;ROUND(IFERROR(IF(ABS('C-1'!O32)&gt;=10,IF('C-1'!O32&gt;=0,'C-1'!O32*RANDBETWEEN(80,90)*0.01,'C-1'!O32*RANDBETWEEN(110,120)*0.01),'C-1'!O32-RANDBETWEEN(1,3)),0),0)&amp;"～"&amp;ROUND(IFERROR(IF(ABS('C-1'!O32)&gt;=10,IF('C-1'!O32&gt;=0,'C-1'!O32*RANDBETWEEN(110,120)*0.01,'C-1'!O32*RANDBETWEEN(80,90)*0.01),'C-1'!O32+RANDBETWEEN(1,3)),0),0)&amp;"】")</f>
        <v>【-1～2】</v>
      </c>
      <c r="P32" s="566" t="str">
        <f ca="1">IF(SUM('C-1'!P32:'C-1'!P32)="","","【"&amp;ROUND(IFERROR(IF(ABS('C-1'!P32)&gt;=10,IF('C-1'!P32&gt;=0,'C-1'!P32*RANDBETWEEN(80,90)*0.01,'C-1'!P32*RANDBETWEEN(110,120)*0.01),'C-1'!P32-RANDBETWEEN(1,3)),0),0)&amp;"～"&amp;ROUND(IFERROR(IF(ABS('C-1'!P32)&gt;=10,IF('C-1'!P32&gt;=0,'C-1'!P32*RANDBETWEEN(110,120)*0.01,'C-1'!P32*RANDBETWEEN(80,90)*0.01),'C-1'!P32+RANDBETWEEN(1,3)),0),0)&amp;"】")</f>
        <v>【-1～2】</v>
      </c>
      <c r="Q32" s="221"/>
      <c r="R32" s="566" t="str">
        <f ca="1">IF('C-1'!R32="","","【"&amp;ROUND(IFERROR(IF(ABS('C-1'!R32)&gt;=10,IF('C-1'!R32&gt;=0,'C-1'!R32*RANDBETWEEN(80,90)*0.01,'C-1'!R32*RANDBETWEEN(110,120)*0.01),'C-1'!R32-RANDBETWEEN(1,3)),0),0)&amp;"～"&amp;ROUND(IFERROR(IF(ABS('C-1'!R32)&gt;=10,IF('C-1'!R32&gt;=0,'C-1'!R32*RANDBETWEEN(110,120)*0.01,'C-1'!R32*RANDBETWEEN(80,90)*0.01),'C-1'!R32+RANDBETWEEN(1,3)),0),0)&amp;"】")</f>
        <v>【-1～1】</v>
      </c>
      <c r="S32" s="544" t="str">
        <f ca="1">IF('C-1'!S32="","","【"&amp;ROUND(IFERROR(IF(ABS('C-1'!S32)&gt;=10,IF('C-1'!S32&gt;=0,'C-1'!S32*RANDBETWEEN(80,90)*0.01,'C-1'!S32*RANDBETWEEN(110,120)*0.01),'C-1'!S32-RANDBETWEEN(1,3)),0),0)&amp;"～"&amp;ROUND(IFERROR(IF(ABS('C-1'!S32)&gt;=10,IF('C-1'!S32&gt;=0,'C-1'!S32*RANDBETWEEN(110,120)*0.01,'C-1'!S32*RANDBETWEEN(80,90)*0.01),'C-1'!S32+RANDBETWEEN(1,3)),0),0)&amp;"】")</f>
        <v>【-3～2】</v>
      </c>
      <c r="T32" s="544" t="str">
        <f ca="1">IF('C-1'!T32="","","【"&amp;ROUND(IFERROR(IF(ABS('C-1'!T32)&gt;=10,IF('C-1'!T32&gt;=0,'C-1'!T32*RANDBETWEEN(80,90)*0.01,'C-1'!T32*RANDBETWEEN(110,120)*0.01),'C-1'!T32-RANDBETWEEN(1,3)),0),0)&amp;"～"&amp;ROUND(IFERROR(IF(ABS('C-1'!T32)&gt;=10,IF('C-1'!T32&gt;=0,'C-1'!T32*RANDBETWEEN(110,120)*0.01,'C-1'!T32*RANDBETWEEN(80,90)*0.01),'C-1'!T32+RANDBETWEEN(1,3)),0),0)&amp;"】")</f>
        <v>【-1～1】</v>
      </c>
      <c r="U32" s="544" t="str">
        <f ca="1">IF('C-1'!U32="","","【"&amp;ROUND(IFERROR(IF(ABS('C-1'!U32)&gt;=10,IF('C-1'!U32&gt;=0,'C-1'!U32*RANDBETWEEN(80,90)*0.01,'C-1'!U32*RANDBETWEEN(110,120)*0.01),'C-1'!U32-RANDBETWEEN(1,3)),0),0)&amp;"～"&amp;ROUND(IFERROR(IF(ABS('C-1'!U32)&gt;=10,IF('C-1'!U32&gt;=0,'C-1'!U32*RANDBETWEEN(110,120)*0.01,'C-1'!U32*RANDBETWEEN(80,90)*0.01),'C-1'!U32+RANDBETWEEN(1,3)),0),0)&amp;"】")</f>
        <v>【-3～3】</v>
      </c>
      <c r="V32" s="544" t="str">
        <f ca="1">IF('C-1'!V32="","","【"&amp;ROUND(IFERROR(IF(ABS('C-1'!V32)&gt;=10,IF('C-1'!V32&gt;=0,'C-1'!V32*RANDBETWEEN(80,90)*0.01,'C-1'!V32*RANDBETWEEN(110,120)*0.01),'C-1'!V32-RANDBETWEEN(1,3)),0),0)&amp;"～"&amp;ROUND(IFERROR(IF(ABS('C-1'!V32)&gt;=10,IF('C-1'!V32&gt;=0,'C-1'!V32*RANDBETWEEN(110,120)*0.01,'C-1'!V32*RANDBETWEEN(80,90)*0.01),'C-1'!V32+RANDBETWEEN(1,3)),0),0)&amp;"】")</f>
        <v>【-1～1】</v>
      </c>
      <c r="W32" s="544" t="str">
        <f ca="1">IF('C-1'!W32="","","【"&amp;ROUND(IFERROR(IF(ABS('C-1'!W32)&gt;=10,IF('C-1'!W32&gt;=0,'C-1'!W32*RANDBETWEEN(80,90)*0.01,'C-1'!W32*RANDBETWEEN(110,120)*0.01),'C-1'!W32-RANDBETWEEN(1,3)),0),0)&amp;"～"&amp;ROUND(IFERROR(IF(ABS('C-1'!W32)&gt;=10,IF('C-1'!W32&gt;=0,'C-1'!W32*RANDBETWEEN(110,120)*0.01,'C-1'!W32*RANDBETWEEN(80,90)*0.01),'C-1'!W32+RANDBETWEEN(1,3)),0),0)&amp;"】")</f>
        <v>【-2～3】</v>
      </c>
      <c r="X32" s="566" t="str">
        <f ca="1">IF('C-1'!X32="","","【"&amp;ROUND(IFERROR(IF(ABS('C-1'!X32)&gt;=10,IF('C-1'!X32&gt;=0,'C-1'!X32*RANDBETWEEN(80,90)*0.01,'C-1'!X32*RANDBETWEEN(110,120)*0.01),'C-1'!X32-RANDBETWEEN(1,3)),0),0)&amp;"～"&amp;ROUND(IFERROR(IF(ABS('C-1'!X32)&gt;=10,IF('C-1'!X32&gt;=0,'C-1'!X32*RANDBETWEEN(110,120)*0.01,'C-1'!X32*RANDBETWEEN(80,90)*0.01),'C-1'!X32+RANDBETWEEN(1,3)),0),0)&amp;"】")</f>
        <v>【-3～2】</v>
      </c>
      <c r="Y32" s="566" t="str">
        <f ca="1">IF('C-1'!Y32="","","【"&amp;ROUND(IFERROR(IF(ABS('C-1'!Y32)&gt;=10,IF('C-1'!Y32&gt;=0,'C-1'!Y32*RANDBETWEEN(80,90)*0.01,'C-1'!Y32*RANDBETWEEN(110,120)*0.01),'C-1'!Y32-RANDBETWEEN(1,3)),0),0)&amp;"～"&amp;ROUND(IFERROR(IF(ABS('C-1'!Y32)&gt;=10,IF('C-1'!Y32&gt;=0,'C-1'!Y32*RANDBETWEEN(110,120)*0.01,'C-1'!Y32*RANDBETWEEN(80,90)*0.01),'C-1'!Y32+RANDBETWEEN(1,3)),0),0)&amp;"】")</f>
        <v>【-2～3】</v>
      </c>
      <c r="Z32" s="566" t="str">
        <f ca="1">IF('C-1'!Z32="","","【"&amp;ROUND(IFERROR(IF(ABS('C-1'!Z32)&gt;=10,IF('C-1'!Z32&gt;=0,'C-1'!Z32*RANDBETWEEN(80,90)*0.01,'C-1'!Z32*RANDBETWEEN(110,120)*0.01),'C-1'!Z32-RANDBETWEEN(1,3)),0),0)&amp;"～"&amp;ROUND(IFERROR(IF(ABS('C-1'!Z32)&gt;=10,IF('C-1'!Z32&gt;=0,'C-1'!Z32*RANDBETWEEN(110,120)*0.01,'C-1'!Z32*RANDBETWEEN(80,90)*0.01),'C-1'!Z32+RANDBETWEEN(1,3)),0),0)&amp;"】")</f>
        <v>【-3～3】</v>
      </c>
      <c r="AA32" s="566" t="str">
        <f ca="1">IF('C-1'!AA32="","","【"&amp;ROUND(IFERROR(IF(ABS('C-1'!AA32)&gt;=10,IF('C-1'!AA32&gt;=0,'C-1'!AA32*RANDBETWEEN(80,90)*0.01,'C-1'!AA32*RANDBETWEEN(110,120)*0.01),'C-1'!AA32-RANDBETWEEN(1,3)),0),0)&amp;"～"&amp;ROUND(IFERROR(IF(ABS('C-1'!AA32)&gt;=10,IF('C-1'!AA32&gt;=0,'C-1'!AA32*RANDBETWEEN(110,120)*0.01,'C-1'!AA32*RANDBETWEEN(80,90)*0.01),'C-1'!AA32+RANDBETWEEN(1,3)),0),0)&amp;"】")</f>
        <v>【-1～3】</v>
      </c>
      <c r="AB32" s="566" t="str">
        <f ca="1">IF('C-1'!AB32="","","【"&amp;ROUND(IFERROR(IF(ABS('C-1'!AB32)&gt;=10,IF('C-1'!AB32&gt;=0,'C-1'!AB32*RANDBETWEEN(80,90)*0.01,'C-1'!AB32*RANDBETWEEN(110,120)*0.01),'C-1'!AB32-RANDBETWEEN(1,3)),0),0)&amp;"～"&amp;ROUND(IFERROR(IF(ABS('C-1'!AB32)&gt;=10,IF('C-1'!AB32&gt;=0,'C-1'!AB32*RANDBETWEEN(110,120)*0.01,'C-1'!AB32*RANDBETWEEN(80,90)*0.01),'C-1'!AB32+RANDBETWEEN(1,3)),0),0)&amp;"】")</f>
        <v>【-1～3】</v>
      </c>
      <c r="AC32" s="566" t="str">
        <f ca="1">IF('C-1'!AC32="","","【"&amp;ROUND(IFERROR(IF(ABS('C-1'!AC32)&gt;=10,IF('C-1'!AC32&gt;=0,'C-1'!AC32*RANDBETWEEN(80,90)*0.01,'C-1'!AC32*RANDBETWEEN(110,120)*0.01),'C-1'!AC32-RANDBETWEEN(1,3)),0),0)&amp;"～"&amp;ROUND(IFERROR(IF(ABS('C-1'!AC32)&gt;=10,IF('C-1'!AC32&gt;=0,'C-1'!AC32*RANDBETWEEN(110,120)*0.01,'C-1'!AC32*RANDBETWEEN(80,90)*0.01),'C-1'!AC32+RANDBETWEEN(1,3)),0),0)&amp;"】")</f>
        <v>【-1～2】</v>
      </c>
      <c r="AD32" s="566" t="str">
        <f ca="1">IF('C-1'!AD32="","","【"&amp;ROUND(IFERROR(IF(ABS('C-1'!AD32)&gt;=10,IF('C-1'!AD32&gt;=0,'C-1'!AD32*RANDBETWEEN(80,90)*0.01,'C-1'!AD32*RANDBETWEEN(110,120)*0.01),'C-1'!AD32-RANDBETWEEN(1,3)),0),0)&amp;"～"&amp;ROUND(IFERROR(IF(ABS('C-1'!AD32)&gt;=10,IF('C-1'!AD32&gt;=0,'C-1'!AD32*RANDBETWEEN(110,120)*0.01,'C-1'!AD32*RANDBETWEEN(80,90)*0.01),'C-1'!AD32+RANDBETWEEN(1,3)),0),0)&amp;"】")</f>
        <v>【-2～3】</v>
      </c>
      <c r="AE32" s="567" t="str">
        <f ca="1">IF('C-1'!AE32="","","【"&amp;ROUND(IFERROR(IF(ABS('C-1'!AE32)&gt;=10,IF('C-1'!AE32&gt;=0,'C-1'!AE32*RANDBETWEEN(80,90)*0.01,'C-1'!AE32*RANDBETWEEN(110,120)*0.01),'C-1'!AE32-RANDBETWEEN(1,3)),0),0)&amp;"～"&amp;ROUND(IFERROR(IF(ABS('C-1'!AE32)&gt;=10,IF('C-1'!AE32&gt;=0,'C-1'!AE32*RANDBETWEEN(110,120)*0.01,'C-1'!AE32*RANDBETWEEN(80,90)*0.01),'C-1'!AE32+RANDBETWEEN(1,3)),0),0)&amp;"】")</f>
        <v>【-1～1】</v>
      </c>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row>
    <row r="33" spans="2:31" ht="30.75" customHeight="1" x14ac:dyDescent="0.15">
      <c r="B33" s="513" t="str">
        <f>IF('C-1'!B33="","",'C-1'!B33)</f>
        <v/>
      </c>
      <c r="C33" s="502" t="str">
        <f>IF('C-1'!C33="","",'C-1'!C33)</f>
        <v/>
      </c>
      <c r="D33" s="502" t="str">
        <f>IF('C-1'!D33="","",'C-1'!D33)</f>
        <v>輸入者</v>
      </c>
      <c r="E33" s="502" t="str">
        <f>IF('C-1'!E33="","",'C-1'!E33)</f>
        <v>関連企業</v>
      </c>
      <c r="F33" s="240" t="str">
        <f>IF('C-1'!F33="","",'C-1'!F33)</f>
        <v>全ての関連企業等</v>
      </c>
      <c r="G33" s="127" t="str">
        <f>IF('C-1'!G33="","",'C-1'!G33)</f>
        <v>全て</v>
      </c>
      <c r="H33" s="127" t="str">
        <f>IF('C-1'!H33="","",'C-1'!H33)</f>
        <v>全て</v>
      </c>
      <c r="I33" s="127" t="str">
        <f>IF('C-1'!I33="","",'C-1'!I33)</f>
        <v>全て</v>
      </c>
      <c r="J33" s="127" t="str">
        <f>IF('C-1'!J33="","",'C-1'!J33)</f>
        <v>全て</v>
      </c>
      <c r="K33" s="127" t="str">
        <f>IF('C-1'!K33="","",'C-1'!K33)</f>
        <v>全て</v>
      </c>
      <c r="L33" s="127"/>
      <c r="M33" s="127"/>
      <c r="N33" s="127" t="str">
        <f>IF('C-1'!N33="","",'C-1'!N33)</f>
        <v>全て</v>
      </c>
      <c r="O33" s="559" t="str">
        <f ca="1">IF('C-1'!O33="","","【"&amp;ROUND(IFERROR(IF(ABS('C-1'!O33)&gt;=10,IF('C-1'!O33&gt;=0,'C-1'!O33*RANDBETWEEN(80,90)*0.01,'C-1'!O33*RANDBETWEEN(110,120)*0.01),'C-1'!O33-RANDBETWEEN(1,3)),0),0)&amp;"～"&amp;ROUND(IFERROR(IF(ABS('C-1'!O33)&gt;=10,IF('C-1'!O33&gt;=0,'C-1'!O33*RANDBETWEEN(110,120)*0.01,'C-1'!O33*RANDBETWEEN(80,90)*0.01),'C-1'!O33+RANDBETWEEN(1,3)),0),0)&amp;"】")</f>
        <v/>
      </c>
      <c r="P33" s="559" t="str">
        <f ca="1">IF('C-1'!P33="","","【"&amp;ROUND(IFERROR(IF(ABS('C-1'!P33)&gt;=10,IF('C-1'!P33&gt;=0,'C-1'!P33*RANDBETWEEN(80,90)*0.01,'C-1'!P33*RANDBETWEEN(110,120)*0.01),'C-1'!P33-RANDBETWEEN(1,3)),0),0)&amp;"～"&amp;ROUND(IFERROR(IF(ABS('C-1'!P33)&gt;=10,IF('C-1'!P33&gt;=0,'C-1'!P33*RANDBETWEEN(110,120)*0.01,'C-1'!P33*RANDBETWEEN(80,90)*0.01),'C-1'!P33+RANDBETWEEN(1,3)),0),0)&amp;"】")</f>
        <v/>
      </c>
      <c r="Q33" s="266" t="s">
        <v>255</v>
      </c>
      <c r="R33" s="560" t="str">
        <f ca="1">IF('C-1'!R33="","","【"&amp;ROUND(IFERROR(IF(ABS('C-1'!R33)&gt;=10,IF('C-1'!R33&gt;=0,'C-1'!R33*RANDBETWEEN(80,90)*0.01,'C-1'!R33*RANDBETWEEN(110,120)*0.01),'C-1'!R33-RANDBETWEEN(1,3)),0),0)&amp;"～"&amp;ROUND(IFERROR(IF(ABS('C-1'!R33)&gt;=10,IF('C-1'!R33&gt;=0,'C-1'!R33*RANDBETWEEN(110,120)*0.01,'C-1'!R33*RANDBETWEEN(80,90)*0.01),'C-1'!R33+RANDBETWEEN(1,3)),0),0)&amp;"】")</f>
        <v>【-3～3】</v>
      </c>
      <c r="S33" s="541" t="str">
        <f ca="1">IF('C-1'!S33="","","【"&amp;ROUND(IFERROR(IF(ABS('C-1'!S33)&gt;=10,IF('C-1'!S33&gt;=0,'C-1'!S33*RANDBETWEEN(80,90)*0.01,'C-1'!S33*RANDBETWEEN(110,120)*0.01),'C-1'!S33-RANDBETWEEN(1,3)),0),0)&amp;"～"&amp;ROUND(IFERROR(IF(ABS('C-1'!S33)&gt;=10,IF('C-1'!S33&gt;=0,'C-1'!S33*RANDBETWEEN(110,120)*0.01,'C-1'!S33*RANDBETWEEN(80,90)*0.01),'C-1'!S33+RANDBETWEEN(1,3)),0),0)&amp;"】")</f>
        <v/>
      </c>
      <c r="T33" s="541" t="str">
        <f ca="1">IF('C-1'!T33="","","【"&amp;ROUND(IFERROR(IF(ABS('C-1'!T33)&gt;=10,IF('C-1'!T33&gt;=0,'C-1'!T33*RANDBETWEEN(80,90)*0.01,'C-1'!T33*RANDBETWEEN(110,120)*0.01),'C-1'!T33-RANDBETWEEN(1,3)),0),0)&amp;"～"&amp;ROUND(IFERROR(IF(ABS('C-1'!T33)&gt;=10,IF('C-1'!T33&gt;=0,'C-1'!T33*RANDBETWEEN(110,120)*0.01,'C-1'!T33*RANDBETWEEN(80,90)*0.01),'C-1'!T33+RANDBETWEEN(1,3)),0),0)&amp;"】")</f>
        <v/>
      </c>
      <c r="U33" s="541" t="str">
        <f ca="1">IF('C-1'!U33="","","【"&amp;ROUND(IFERROR(IF(ABS('C-1'!U33)&gt;=10,IF('C-1'!U33&gt;=0,'C-1'!U33*RANDBETWEEN(80,90)*0.01,'C-1'!U33*RANDBETWEEN(110,120)*0.01),'C-1'!U33-RANDBETWEEN(1,3)),0),0)&amp;"～"&amp;ROUND(IFERROR(IF(ABS('C-1'!U33)&gt;=10,IF('C-1'!U33&gt;=0,'C-1'!U33*RANDBETWEEN(110,120)*0.01,'C-1'!U33*RANDBETWEEN(80,90)*0.01),'C-1'!U33+RANDBETWEEN(1,3)),0),0)&amp;"】")</f>
        <v/>
      </c>
      <c r="V33" s="541" t="str">
        <f ca="1">IF('C-1'!V33="","","【"&amp;ROUND(IFERROR(IF(ABS('C-1'!V33)&gt;=10,IF('C-1'!V33&gt;=0,'C-1'!V33*RANDBETWEEN(80,90)*0.01,'C-1'!V33*RANDBETWEEN(110,120)*0.01),'C-1'!V33-RANDBETWEEN(1,3)),0),0)&amp;"～"&amp;ROUND(IFERROR(IF(ABS('C-1'!V33)&gt;=10,IF('C-1'!V33&gt;=0,'C-1'!V33*RANDBETWEEN(110,120)*0.01,'C-1'!V33*RANDBETWEEN(80,90)*0.01),'C-1'!V33+RANDBETWEEN(1,3)),0),0)&amp;"】")</f>
        <v/>
      </c>
      <c r="W33" s="541" t="str">
        <f ca="1">IF('C-1'!W33="","","【"&amp;ROUND(IFERROR(IF(ABS('C-1'!W33)&gt;=10,IF('C-1'!W33&gt;=0,'C-1'!W33*RANDBETWEEN(80,90)*0.01,'C-1'!W33*RANDBETWEEN(110,120)*0.01),'C-1'!W33-RANDBETWEEN(1,3)),0),0)&amp;"～"&amp;ROUND(IFERROR(IF(ABS('C-1'!W33)&gt;=10,IF('C-1'!W33&gt;=0,'C-1'!W33*RANDBETWEEN(110,120)*0.01,'C-1'!W33*RANDBETWEEN(80,90)*0.01),'C-1'!W33+RANDBETWEEN(1,3)),0),0)&amp;"】")</f>
        <v/>
      </c>
      <c r="X33" s="561" t="str">
        <f ca="1">IF('C-1'!X33="","","【"&amp;ROUND(IFERROR(IF(ABS('C-1'!X33)&gt;=10,IF('C-1'!X33&gt;=0,'C-1'!X33*RANDBETWEEN(80,90)*0.01,'C-1'!X33*RANDBETWEEN(110,120)*0.01),'C-1'!X33-RANDBETWEEN(1,3)),0),0)&amp;"～"&amp;ROUND(IFERROR(IF(ABS('C-1'!X33)&gt;=10,IF('C-1'!X33&gt;=0,'C-1'!X33*RANDBETWEEN(110,120)*0.01,'C-1'!X33*RANDBETWEEN(80,90)*0.01),'C-1'!X33+RANDBETWEEN(1,3)),0),0)&amp;"】")</f>
        <v>【-3～3】</v>
      </c>
      <c r="Y33" s="561" t="str">
        <f ca="1">IF('C-1'!Y33="","","【"&amp;ROUND(IFERROR(IF(ABS('C-1'!Y33)&gt;=10,IF('C-1'!Y33&gt;=0,'C-1'!Y33*RANDBETWEEN(80,90)*0.01,'C-1'!Y33*RANDBETWEEN(110,120)*0.01),'C-1'!Y33-RANDBETWEEN(1,3)),0),0)&amp;"～"&amp;ROUND(IFERROR(IF(ABS('C-1'!Y33)&gt;=10,IF('C-1'!Y33&gt;=0,'C-1'!Y33*RANDBETWEEN(110,120)*0.01,'C-1'!Y33*RANDBETWEEN(80,90)*0.01),'C-1'!Y33+RANDBETWEEN(1,3)),0),0)&amp;"】")</f>
        <v>【-2～1】</v>
      </c>
      <c r="Z33" s="561" t="str">
        <f ca="1">IF('C-1'!Z33="","","【"&amp;ROUND(IFERROR(IF(ABS('C-1'!Z33)&gt;=10,IF('C-1'!Z33&gt;=0,'C-1'!Z33*RANDBETWEEN(80,90)*0.01,'C-1'!Z33*RANDBETWEEN(110,120)*0.01),'C-1'!Z33-RANDBETWEEN(1,3)),0),0)&amp;"～"&amp;ROUND(IFERROR(IF(ABS('C-1'!Z33)&gt;=10,IF('C-1'!Z33&gt;=0,'C-1'!Z33*RANDBETWEEN(110,120)*0.01,'C-1'!Z33*RANDBETWEEN(80,90)*0.01),'C-1'!Z33+RANDBETWEEN(1,3)),0),0)&amp;"】")</f>
        <v>【-3～1】</v>
      </c>
      <c r="AA33" s="561" t="str">
        <f ca="1">IF('C-1'!AA33="","","【"&amp;ROUND(IFERROR(IF(ABS('C-1'!AA33)&gt;=10,IF('C-1'!AA33&gt;=0,'C-1'!AA33*RANDBETWEEN(80,90)*0.01,'C-1'!AA33*RANDBETWEEN(110,120)*0.01),'C-1'!AA33-RANDBETWEEN(1,3)),0),0)&amp;"～"&amp;ROUND(IFERROR(IF(ABS('C-1'!AA33)&gt;=10,IF('C-1'!AA33&gt;=0,'C-1'!AA33*RANDBETWEEN(110,120)*0.01,'C-1'!AA33*RANDBETWEEN(80,90)*0.01),'C-1'!AA33+RANDBETWEEN(1,3)),0),0)&amp;"】")</f>
        <v>【-2～2】</v>
      </c>
      <c r="AB33" s="561" t="str">
        <f ca="1">IF('C-1'!AB33="","","【"&amp;ROUND(IFERROR(IF(ABS('C-1'!AB33)&gt;=10,IF('C-1'!AB33&gt;=0,'C-1'!AB33*RANDBETWEEN(80,90)*0.01,'C-1'!AB33*RANDBETWEEN(110,120)*0.01),'C-1'!AB33-RANDBETWEEN(1,3)),0),0)&amp;"～"&amp;ROUND(IFERROR(IF(ABS('C-1'!AB33)&gt;=10,IF('C-1'!AB33&gt;=0,'C-1'!AB33*RANDBETWEEN(110,120)*0.01,'C-1'!AB33*RANDBETWEEN(80,90)*0.01),'C-1'!AB33+RANDBETWEEN(1,3)),0),0)&amp;"】")</f>
        <v>【-3～2】</v>
      </c>
      <c r="AC33" s="561" t="str">
        <f ca="1">IF('C-1'!AC33="","","【"&amp;ROUND(IFERROR(IF(ABS('C-1'!AC33)&gt;=10,IF('C-1'!AC33&gt;=0,'C-1'!AC33*RANDBETWEEN(80,90)*0.01,'C-1'!AC33*RANDBETWEEN(110,120)*0.01),'C-1'!AC33-RANDBETWEEN(1,3)),0),0)&amp;"～"&amp;ROUND(IFERROR(IF(ABS('C-1'!AC33)&gt;=10,IF('C-1'!AC33&gt;=0,'C-1'!AC33*RANDBETWEEN(110,120)*0.01,'C-1'!AC33*RANDBETWEEN(80,90)*0.01),'C-1'!AC33+RANDBETWEEN(1,3)),0),0)&amp;"】")</f>
        <v>【-2～3】</v>
      </c>
      <c r="AD33" s="561" t="str">
        <f ca="1">IF('C-1'!AD33="","","【"&amp;ROUND(IFERROR(IF(ABS('C-1'!AD33)&gt;=10,IF('C-1'!AD33&gt;=0,'C-1'!AD33*RANDBETWEEN(80,90)*0.01,'C-1'!AD33*RANDBETWEEN(110,120)*0.01),'C-1'!AD33-RANDBETWEEN(1,3)),0),0)&amp;"～"&amp;ROUND(IFERROR(IF(ABS('C-1'!AD33)&gt;=10,IF('C-1'!AD33&gt;=0,'C-1'!AD33*RANDBETWEEN(110,120)*0.01,'C-1'!AD33*RANDBETWEEN(80,90)*0.01),'C-1'!AD33+RANDBETWEEN(1,3)),0),0)&amp;"】")</f>
        <v>【-3～1】</v>
      </c>
      <c r="AE33" s="561" t="str">
        <f ca="1">IF('C-1'!AE33="","","【"&amp;ROUND(IFERROR(IF(ABS('C-1'!AE33)&gt;=10,IF('C-1'!AE33&gt;=0,'C-1'!AE33*RANDBETWEEN(80,90)*0.01,'C-1'!AE33*RANDBETWEEN(110,120)*0.01),'C-1'!AE33-RANDBETWEEN(1,3)),0),0)&amp;"～"&amp;ROUND(IFERROR(IF(ABS('C-1'!AE33)&gt;=10,IF('C-1'!AE33&gt;=0,'C-1'!AE33*RANDBETWEEN(110,120)*0.01,'C-1'!AE33*RANDBETWEEN(80,90)*0.01),'C-1'!AE33+RANDBETWEEN(1,3)),0),0)&amp;"】")</f>
        <v>【-2～2】</v>
      </c>
    </row>
    <row r="34" spans="2:31" ht="30.75" customHeight="1" x14ac:dyDescent="0.15">
      <c r="B34" s="513" t="str">
        <f>IF('C-1'!B34="","",'C-1'!B34)</f>
        <v/>
      </c>
      <c r="C34" s="503" t="str">
        <f>IF('C-1'!C34="","",'C-1'!C34)</f>
        <v/>
      </c>
      <c r="D34" s="503" t="str">
        <f>IF('C-1'!D34="","",'C-1'!D34)</f>
        <v>輸入者</v>
      </c>
      <c r="E34" s="503" t="str">
        <f>IF('C-1'!E34="","",'C-1'!E34)</f>
        <v>非関連企業</v>
      </c>
      <c r="F34" s="494" t="str">
        <f>IF('C-1'!F34="","",'C-1'!F34)</f>
        <v/>
      </c>
      <c r="G34" s="494" t="str">
        <f>IF('C-1'!G34="","",'C-1'!G34)</f>
        <v/>
      </c>
      <c r="H34" s="492" t="str">
        <f>IF('C-1'!H34="","",'C-1'!H34)</f>
        <v/>
      </c>
      <c r="I34" s="494" t="str">
        <f>IF('C-1'!I34="","",'C-1'!I34)</f>
        <v/>
      </c>
      <c r="J34" s="494" t="str">
        <f>IF('C-1'!J34="","",'C-1'!J34)</f>
        <v/>
      </c>
      <c r="K34" s="504" t="str">
        <f>IF('C-1'!K34="","",'C-1'!K34)</f>
        <v/>
      </c>
      <c r="L34" s="504" t="str">
        <f>IF('C-1'!L34="","",'C-1'!L34)</f>
        <v/>
      </c>
      <c r="M34" s="504" t="str">
        <f>IF('C-1'!M34="","",'C-1'!M34)</f>
        <v/>
      </c>
      <c r="N34" s="504" t="str">
        <f>IF('C-1'!N34="","",'C-1'!N34)</f>
        <v/>
      </c>
      <c r="O34" s="562" t="str">
        <f ca="1">IF('C-1'!O34="","","【"&amp;ROUND(IFERROR(IF(ABS('C-1'!O34)&gt;=10,IF('C-1'!O34&gt;=0,'C-1'!O34*RANDBETWEEN(80,90)*0.01,'C-1'!O34*RANDBETWEEN(110,120)*0.01),'C-1'!O34-RANDBETWEEN(1,3)),0),0)&amp;"～"&amp;ROUND(IFERROR(IF(ABS('C-1'!O34)&gt;=10,IF('C-1'!O34&gt;=0,'C-1'!O34*RANDBETWEEN(110,120)*0.01,'C-1'!O34*RANDBETWEEN(80,90)*0.01),'C-1'!O34+RANDBETWEEN(1,3)),0),0)&amp;"】")</f>
        <v/>
      </c>
      <c r="P34" s="562" t="str">
        <f ca="1">IF('C-1'!P34="","","【"&amp;ROUND(IFERROR(IF(ABS('C-1'!P34)&gt;=10,IF('C-1'!P34&gt;=0,'C-1'!P34*RANDBETWEEN(80,90)*0.01,'C-1'!P34*RANDBETWEEN(110,120)*0.01),'C-1'!P34-RANDBETWEEN(1,3)),0),0)&amp;"～"&amp;ROUND(IFERROR(IF(ABS('C-1'!P34)&gt;=10,IF('C-1'!P34&gt;=0,'C-1'!P34*RANDBETWEEN(110,120)*0.01,'C-1'!P34*RANDBETWEEN(80,90)*0.01),'C-1'!P34+RANDBETWEEN(1,3)),0),0)&amp;"】")</f>
        <v/>
      </c>
      <c r="Q34" s="494" t="str">
        <f>IF('C-1'!Q34="","",'C-1'!Q34)</f>
        <v/>
      </c>
      <c r="R34" s="563" t="str">
        <f ca="1">IF('C-1'!R34="","","【"&amp;ROUND(IFERROR(IF(ABS('C-1'!R34)&gt;=10,IF('C-1'!R34&gt;=0,'C-1'!R34*RANDBETWEEN(80,90)*0.01,'C-1'!R34*RANDBETWEEN(110,120)*0.01),'C-1'!R34-RANDBETWEEN(1,3)),0),0)&amp;"～"&amp;ROUND(IFERROR(IF(ABS('C-1'!R34)&gt;=10,IF('C-1'!R34&gt;=0,'C-1'!R34*RANDBETWEEN(110,120)*0.01,'C-1'!R34*RANDBETWEEN(80,90)*0.01),'C-1'!R34+RANDBETWEEN(1,3)),0),0)&amp;"】")</f>
        <v>【-2～3】</v>
      </c>
      <c r="S34" s="541" t="str">
        <f ca="1">IF('C-1'!S34="","","【"&amp;ROUND(IFERROR(IF(ABS('C-1'!S34)&gt;=10,IF('C-1'!S34&gt;=0,'C-1'!S34*RANDBETWEEN(80,90)*0.01,'C-1'!S34*RANDBETWEEN(110,120)*0.01),'C-1'!S34-RANDBETWEEN(1,3)),0),0)&amp;"～"&amp;ROUND(IFERROR(IF(ABS('C-1'!S34)&gt;=10,IF('C-1'!S34&gt;=0,'C-1'!S34*RANDBETWEEN(110,120)*0.01,'C-1'!S34*RANDBETWEEN(80,90)*0.01),'C-1'!S34+RANDBETWEEN(1,3)),0),0)&amp;"】")</f>
        <v/>
      </c>
      <c r="T34" s="541" t="str">
        <f ca="1">IF('C-1'!T34="","","【"&amp;ROUND(IFERROR(IF(ABS('C-1'!T34)&gt;=10,IF('C-1'!T34&gt;=0,'C-1'!T34*RANDBETWEEN(80,90)*0.01,'C-1'!T34*RANDBETWEEN(110,120)*0.01),'C-1'!T34-RANDBETWEEN(1,3)),0),0)&amp;"～"&amp;ROUND(IFERROR(IF(ABS('C-1'!T34)&gt;=10,IF('C-1'!T34&gt;=0,'C-1'!T34*RANDBETWEEN(110,120)*0.01,'C-1'!T34*RANDBETWEEN(80,90)*0.01),'C-1'!T34+RANDBETWEEN(1,3)),0),0)&amp;"】")</f>
        <v/>
      </c>
      <c r="U34" s="541" t="str">
        <f ca="1">IF('C-1'!U34="","","【"&amp;ROUND(IFERROR(IF(ABS('C-1'!U34)&gt;=10,IF('C-1'!U34&gt;=0,'C-1'!U34*RANDBETWEEN(80,90)*0.01,'C-1'!U34*RANDBETWEEN(110,120)*0.01),'C-1'!U34-RANDBETWEEN(1,3)),0),0)&amp;"～"&amp;ROUND(IFERROR(IF(ABS('C-1'!U34)&gt;=10,IF('C-1'!U34&gt;=0,'C-1'!U34*RANDBETWEEN(110,120)*0.01,'C-1'!U34*RANDBETWEEN(80,90)*0.01),'C-1'!U34+RANDBETWEEN(1,3)),0),0)&amp;"】")</f>
        <v/>
      </c>
      <c r="V34" s="541" t="str">
        <f ca="1">IF('C-1'!V34="","","【"&amp;ROUND(IFERROR(IF(ABS('C-1'!V34)&gt;=10,IF('C-1'!V34&gt;=0,'C-1'!V34*RANDBETWEEN(80,90)*0.01,'C-1'!V34*RANDBETWEEN(110,120)*0.01),'C-1'!V34-RANDBETWEEN(1,3)),0),0)&amp;"～"&amp;ROUND(IFERROR(IF(ABS('C-1'!V34)&gt;=10,IF('C-1'!V34&gt;=0,'C-1'!V34*RANDBETWEEN(110,120)*0.01,'C-1'!V34*RANDBETWEEN(80,90)*0.01),'C-1'!V34+RANDBETWEEN(1,3)),0),0)&amp;"】")</f>
        <v/>
      </c>
      <c r="W34" s="541" t="str">
        <f ca="1">IF('C-1'!W34="","","【"&amp;ROUND(IFERROR(IF(ABS('C-1'!W34)&gt;=10,IF('C-1'!W34&gt;=0,'C-1'!W34*RANDBETWEEN(80,90)*0.01,'C-1'!W34*RANDBETWEEN(110,120)*0.01),'C-1'!W34-RANDBETWEEN(1,3)),0),0)&amp;"～"&amp;ROUND(IFERROR(IF(ABS('C-1'!W34)&gt;=10,IF('C-1'!W34&gt;=0,'C-1'!W34*RANDBETWEEN(110,120)*0.01,'C-1'!W34*RANDBETWEEN(80,90)*0.01),'C-1'!W34+RANDBETWEEN(1,3)),0),0)&amp;"】")</f>
        <v/>
      </c>
      <c r="X34" s="563" t="str">
        <f ca="1">IF('C-1'!X34="","","【"&amp;ROUND(IFERROR(IF(ABS('C-1'!X34)&gt;=10,IF('C-1'!X34&gt;=0,'C-1'!X34*RANDBETWEEN(80,90)*0.01,'C-1'!X34*RANDBETWEEN(110,120)*0.01),'C-1'!X34-RANDBETWEEN(1,3)),0),0)&amp;"～"&amp;ROUND(IFERROR(IF(ABS('C-1'!X34)&gt;=10,IF('C-1'!X34&gt;=0,'C-1'!X34*RANDBETWEEN(110,120)*0.01,'C-1'!X34*RANDBETWEEN(80,90)*0.01),'C-1'!X34+RANDBETWEEN(1,3)),0),0)&amp;"】")</f>
        <v>【-2～2】</v>
      </c>
      <c r="Y34" s="563" t="str">
        <f ca="1">IF('C-1'!Y34="","","【"&amp;ROUND(IFERROR(IF(ABS('C-1'!Y34)&gt;=10,IF('C-1'!Y34&gt;=0,'C-1'!Y34*RANDBETWEEN(80,90)*0.01,'C-1'!Y34*RANDBETWEEN(110,120)*0.01),'C-1'!Y34-RANDBETWEEN(1,3)),0),0)&amp;"～"&amp;ROUND(IFERROR(IF(ABS('C-1'!Y34)&gt;=10,IF('C-1'!Y34&gt;=0,'C-1'!Y34*RANDBETWEEN(110,120)*0.01,'C-1'!Y34*RANDBETWEEN(80,90)*0.01),'C-1'!Y34+RANDBETWEEN(1,3)),0),0)&amp;"】")</f>
        <v>【-1～2】</v>
      </c>
      <c r="Z34" s="563" t="str">
        <f ca="1">IF('C-1'!Z34="","","【"&amp;ROUND(IFERROR(IF(ABS('C-1'!Z34)&gt;=10,IF('C-1'!Z34&gt;=0,'C-1'!Z34*RANDBETWEEN(80,90)*0.01,'C-1'!Z34*RANDBETWEEN(110,120)*0.01),'C-1'!Z34-RANDBETWEEN(1,3)),0),0)&amp;"～"&amp;ROUND(IFERROR(IF(ABS('C-1'!Z34)&gt;=10,IF('C-1'!Z34&gt;=0,'C-1'!Z34*RANDBETWEEN(110,120)*0.01,'C-1'!Z34*RANDBETWEEN(80,90)*0.01),'C-1'!Z34+RANDBETWEEN(1,3)),0),0)&amp;"】")</f>
        <v>【-1～1】</v>
      </c>
      <c r="AA34" s="563" t="str">
        <f ca="1">IF('C-1'!AA34="","","【"&amp;ROUND(IFERROR(IF(ABS('C-1'!AA34)&gt;=10,IF('C-1'!AA34&gt;=0,'C-1'!AA34*RANDBETWEEN(80,90)*0.01,'C-1'!AA34*RANDBETWEEN(110,120)*0.01),'C-1'!AA34-RANDBETWEEN(1,3)),0),0)&amp;"～"&amp;ROUND(IFERROR(IF(ABS('C-1'!AA34)&gt;=10,IF('C-1'!AA34&gt;=0,'C-1'!AA34*RANDBETWEEN(110,120)*0.01,'C-1'!AA34*RANDBETWEEN(80,90)*0.01),'C-1'!AA34+RANDBETWEEN(1,3)),0),0)&amp;"】")</f>
        <v>【-1～3】</v>
      </c>
      <c r="AB34" s="563" t="str">
        <f ca="1">IF('C-1'!AB34="","","【"&amp;ROUND(IFERROR(IF(ABS('C-1'!AB34)&gt;=10,IF('C-1'!AB34&gt;=0,'C-1'!AB34*RANDBETWEEN(80,90)*0.01,'C-1'!AB34*RANDBETWEEN(110,120)*0.01),'C-1'!AB34-RANDBETWEEN(1,3)),0),0)&amp;"～"&amp;ROUND(IFERROR(IF(ABS('C-1'!AB34)&gt;=10,IF('C-1'!AB34&gt;=0,'C-1'!AB34*RANDBETWEEN(110,120)*0.01,'C-1'!AB34*RANDBETWEEN(80,90)*0.01),'C-1'!AB34+RANDBETWEEN(1,3)),0),0)&amp;"】")</f>
        <v>【-3～3】</v>
      </c>
      <c r="AC34" s="563" t="str">
        <f ca="1">IF('C-1'!AC34="","","【"&amp;ROUND(IFERROR(IF(ABS('C-1'!AC34)&gt;=10,IF('C-1'!AC34&gt;=0,'C-1'!AC34*RANDBETWEEN(80,90)*0.01,'C-1'!AC34*RANDBETWEEN(110,120)*0.01),'C-1'!AC34-RANDBETWEEN(1,3)),0),0)&amp;"～"&amp;ROUND(IFERROR(IF(ABS('C-1'!AC34)&gt;=10,IF('C-1'!AC34&gt;=0,'C-1'!AC34*RANDBETWEEN(110,120)*0.01,'C-1'!AC34*RANDBETWEEN(80,90)*0.01),'C-1'!AC34+RANDBETWEEN(1,3)),0),0)&amp;"】")</f>
        <v>【-2～3】</v>
      </c>
      <c r="AD34" s="563" t="str">
        <f ca="1">IF('C-1'!AD34="","","【"&amp;ROUND(IFERROR(IF(ABS('C-1'!AD34)&gt;=10,IF('C-1'!AD34&gt;=0,'C-1'!AD34*RANDBETWEEN(80,90)*0.01,'C-1'!AD34*RANDBETWEEN(110,120)*0.01),'C-1'!AD34-RANDBETWEEN(1,3)),0),0)&amp;"～"&amp;ROUND(IFERROR(IF(ABS('C-1'!AD34)&gt;=10,IF('C-1'!AD34&gt;=0,'C-1'!AD34*RANDBETWEEN(110,120)*0.01,'C-1'!AD34*RANDBETWEEN(80,90)*0.01),'C-1'!AD34+RANDBETWEEN(1,3)),0),0)&amp;"】")</f>
        <v>【-3～1】</v>
      </c>
      <c r="AE34" s="563" t="str">
        <f ca="1">IF('C-1'!AE34="","","【"&amp;ROUND(IFERROR(IF(ABS('C-1'!AE34)&gt;=10,IF('C-1'!AE34&gt;=0,'C-1'!AE34*RANDBETWEEN(80,90)*0.01,'C-1'!AE34*RANDBETWEEN(110,120)*0.01),'C-1'!AE34-RANDBETWEEN(1,3)),0),0)&amp;"～"&amp;ROUND(IFERROR(IF(ABS('C-1'!AE34)&gt;=10,IF('C-1'!AE34&gt;=0,'C-1'!AE34*RANDBETWEEN(110,120)*0.01,'C-1'!AE34*RANDBETWEEN(80,90)*0.01),'C-1'!AE34+RANDBETWEEN(1,3)),0),0)&amp;"】")</f>
        <v>【-2～2】</v>
      </c>
    </row>
    <row r="35" spans="2:31" ht="30.75" customHeight="1" x14ac:dyDescent="0.15">
      <c r="B35" s="513" t="str">
        <f>IF('C-1'!B35="","",'C-1'!B35)</f>
        <v/>
      </c>
      <c r="C35" s="503" t="str">
        <f>IF('C-1'!C35="","",'C-1'!C35)</f>
        <v/>
      </c>
      <c r="D35" s="503" t="str">
        <f>IF('C-1'!D35="","",'C-1'!D35)</f>
        <v>輸入者</v>
      </c>
      <c r="E35" s="503" t="str">
        <f>IF('C-1'!E35="","",'C-1'!E35)</f>
        <v>非関連企業</v>
      </c>
      <c r="F35" s="494" t="str">
        <f>IF('C-1'!F35="","",'C-1'!F35)</f>
        <v/>
      </c>
      <c r="G35" s="494" t="str">
        <f>IF('C-1'!G35="","",'C-1'!G35)</f>
        <v/>
      </c>
      <c r="H35" s="492" t="str">
        <f>IF('C-1'!H35="","",'C-1'!H35)</f>
        <v/>
      </c>
      <c r="I35" s="494" t="str">
        <f>IF('C-1'!I35="","",'C-1'!I35)</f>
        <v/>
      </c>
      <c r="J35" s="494" t="str">
        <f>IF('C-1'!J35="","",'C-1'!J35)</f>
        <v/>
      </c>
      <c r="K35" s="504" t="str">
        <f>IF('C-1'!K35="","",'C-1'!K35)</f>
        <v/>
      </c>
      <c r="L35" s="504" t="str">
        <f>IF('C-1'!L35="","",'C-1'!L35)</f>
        <v/>
      </c>
      <c r="M35" s="504" t="str">
        <f>IF('C-1'!M35="","",'C-1'!M35)</f>
        <v/>
      </c>
      <c r="N35" s="504" t="str">
        <f>IF('C-1'!N35="","",'C-1'!N35)</f>
        <v/>
      </c>
      <c r="O35" s="562" t="str">
        <f ca="1">IF('C-1'!O35="","","【"&amp;ROUND(IFERROR(IF(ABS('C-1'!O35)&gt;=10,IF('C-1'!O35&gt;=0,'C-1'!O35*RANDBETWEEN(80,90)*0.01,'C-1'!O35*RANDBETWEEN(110,120)*0.01),'C-1'!O35-RANDBETWEEN(1,3)),0),0)&amp;"～"&amp;ROUND(IFERROR(IF(ABS('C-1'!O35)&gt;=10,IF('C-1'!O35&gt;=0,'C-1'!O35*RANDBETWEEN(110,120)*0.01,'C-1'!O35*RANDBETWEEN(80,90)*0.01),'C-1'!O35+RANDBETWEEN(1,3)),0),0)&amp;"】")</f>
        <v/>
      </c>
      <c r="P35" s="562" t="str">
        <f ca="1">IF('C-1'!P35="","","【"&amp;ROUND(IFERROR(IF(ABS('C-1'!P35)&gt;=10,IF('C-1'!P35&gt;=0,'C-1'!P35*RANDBETWEEN(80,90)*0.01,'C-1'!P35*RANDBETWEEN(110,120)*0.01),'C-1'!P35-RANDBETWEEN(1,3)),0),0)&amp;"～"&amp;ROUND(IFERROR(IF(ABS('C-1'!P35)&gt;=10,IF('C-1'!P35&gt;=0,'C-1'!P35*RANDBETWEEN(110,120)*0.01,'C-1'!P35*RANDBETWEEN(80,90)*0.01),'C-1'!P35+RANDBETWEEN(1,3)),0),0)&amp;"】")</f>
        <v/>
      </c>
      <c r="Q35" s="494" t="str">
        <f>IF('C-1'!Q35="","",'C-1'!Q35)</f>
        <v/>
      </c>
      <c r="R35" s="563" t="str">
        <f ca="1">IF('C-1'!R35="","","【"&amp;ROUND(IFERROR(IF(ABS('C-1'!R35)&gt;=10,IF('C-1'!R35&gt;=0,'C-1'!R35*RANDBETWEEN(80,90)*0.01,'C-1'!R35*RANDBETWEEN(110,120)*0.01),'C-1'!R35-RANDBETWEEN(1,3)),0),0)&amp;"～"&amp;ROUND(IFERROR(IF(ABS('C-1'!R35)&gt;=10,IF('C-1'!R35&gt;=0,'C-1'!R35*RANDBETWEEN(110,120)*0.01,'C-1'!R35*RANDBETWEEN(80,90)*0.01),'C-1'!R35+RANDBETWEEN(1,3)),0),0)&amp;"】")</f>
        <v>【-3～1】</v>
      </c>
      <c r="S35" s="542" t="str">
        <f ca="1">IF('C-1'!S35="","","【"&amp;ROUND(IFERROR(IF(ABS('C-1'!S35)&gt;=10,IF('C-1'!S35&gt;=0,'C-1'!S35*RANDBETWEEN(80,90)*0.01,'C-1'!S35*RANDBETWEEN(110,120)*0.01),'C-1'!S35-RANDBETWEEN(1,3)),0),0)&amp;"～"&amp;ROUND(IFERROR(IF(ABS('C-1'!S35)&gt;=10,IF('C-1'!S35&gt;=0,'C-1'!S35*RANDBETWEEN(110,120)*0.01,'C-1'!S35*RANDBETWEEN(80,90)*0.01),'C-1'!S35+RANDBETWEEN(1,3)),0),0)&amp;"】")</f>
        <v/>
      </c>
      <c r="T35" s="542" t="str">
        <f ca="1">IF('C-1'!T35="","","【"&amp;ROUND(IFERROR(IF(ABS('C-1'!T35)&gt;=10,IF('C-1'!T35&gt;=0,'C-1'!T35*RANDBETWEEN(80,90)*0.01,'C-1'!T35*RANDBETWEEN(110,120)*0.01),'C-1'!T35-RANDBETWEEN(1,3)),0),0)&amp;"～"&amp;ROUND(IFERROR(IF(ABS('C-1'!T35)&gt;=10,IF('C-1'!T35&gt;=0,'C-1'!T35*RANDBETWEEN(110,120)*0.01,'C-1'!T35*RANDBETWEEN(80,90)*0.01),'C-1'!T35+RANDBETWEEN(1,3)),0),0)&amp;"】")</f>
        <v/>
      </c>
      <c r="U35" s="542" t="str">
        <f ca="1">IF('C-1'!U35="","","【"&amp;ROUND(IFERROR(IF(ABS('C-1'!U35)&gt;=10,IF('C-1'!U35&gt;=0,'C-1'!U35*RANDBETWEEN(80,90)*0.01,'C-1'!U35*RANDBETWEEN(110,120)*0.01),'C-1'!U35-RANDBETWEEN(1,3)),0),0)&amp;"～"&amp;ROUND(IFERROR(IF(ABS('C-1'!U35)&gt;=10,IF('C-1'!U35&gt;=0,'C-1'!U35*RANDBETWEEN(110,120)*0.01,'C-1'!U35*RANDBETWEEN(80,90)*0.01),'C-1'!U35+RANDBETWEEN(1,3)),0),0)&amp;"】")</f>
        <v/>
      </c>
      <c r="V35" s="542" t="str">
        <f ca="1">IF('C-1'!V35="","","【"&amp;ROUND(IFERROR(IF(ABS('C-1'!V35)&gt;=10,IF('C-1'!V35&gt;=0,'C-1'!V35*RANDBETWEEN(80,90)*0.01,'C-1'!V35*RANDBETWEEN(110,120)*0.01),'C-1'!V35-RANDBETWEEN(1,3)),0),0)&amp;"～"&amp;ROUND(IFERROR(IF(ABS('C-1'!V35)&gt;=10,IF('C-1'!V35&gt;=0,'C-1'!V35*RANDBETWEEN(110,120)*0.01,'C-1'!V35*RANDBETWEEN(80,90)*0.01),'C-1'!V35+RANDBETWEEN(1,3)),0),0)&amp;"】")</f>
        <v/>
      </c>
      <c r="W35" s="542" t="str">
        <f ca="1">IF('C-1'!W35="","","【"&amp;ROUND(IFERROR(IF(ABS('C-1'!W35)&gt;=10,IF('C-1'!W35&gt;=0,'C-1'!W35*RANDBETWEEN(80,90)*0.01,'C-1'!W35*RANDBETWEEN(110,120)*0.01),'C-1'!W35-RANDBETWEEN(1,3)),0),0)&amp;"～"&amp;ROUND(IFERROR(IF(ABS('C-1'!W35)&gt;=10,IF('C-1'!W35&gt;=0,'C-1'!W35*RANDBETWEEN(110,120)*0.01,'C-1'!W35*RANDBETWEEN(80,90)*0.01),'C-1'!W35+RANDBETWEEN(1,3)),0),0)&amp;"】")</f>
        <v/>
      </c>
      <c r="X35" s="563" t="str">
        <f ca="1">IF('C-1'!X35="","","【"&amp;ROUND(IFERROR(IF(ABS('C-1'!X35)&gt;=10,IF('C-1'!X35&gt;=0,'C-1'!X35*RANDBETWEEN(80,90)*0.01,'C-1'!X35*RANDBETWEEN(110,120)*0.01),'C-1'!X35-RANDBETWEEN(1,3)),0),0)&amp;"～"&amp;ROUND(IFERROR(IF(ABS('C-1'!X35)&gt;=10,IF('C-1'!X35&gt;=0,'C-1'!X35*RANDBETWEEN(110,120)*0.01,'C-1'!X35*RANDBETWEEN(80,90)*0.01),'C-1'!X35+RANDBETWEEN(1,3)),0),0)&amp;"】")</f>
        <v>【-1～2】</v>
      </c>
      <c r="Y35" s="563" t="str">
        <f ca="1">IF('C-1'!Y35="","","【"&amp;ROUND(IFERROR(IF(ABS('C-1'!Y35)&gt;=10,IF('C-1'!Y35&gt;=0,'C-1'!Y35*RANDBETWEEN(80,90)*0.01,'C-1'!Y35*RANDBETWEEN(110,120)*0.01),'C-1'!Y35-RANDBETWEEN(1,3)),0),0)&amp;"～"&amp;ROUND(IFERROR(IF(ABS('C-1'!Y35)&gt;=10,IF('C-1'!Y35&gt;=0,'C-1'!Y35*RANDBETWEEN(110,120)*0.01,'C-1'!Y35*RANDBETWEEN(80,90)*0.01),'C-1'!Y35+RANDBETWEEN(1,3)),0),0)&amp;"】")</f>
        <v>【-1～2】</v>
      </c>
      <c r="Z35" s="563" t="str">
        <f ca="1">IF('C-1'!Z35="","","【"&amp;ROUND(IFERROR(IF(ABS('C-1'!Z35)&gt;=10,IF('C-1'!Z35&gt;=0,'C-1'!Z35*RANDBETWEEN(80,90)*0.01,'C-1'!Z35*RANDBETWEEN(110,120)*0.01),'C-1'!Z35-RANDBETWEEN(1,3)),0),0)&amp;"～"&amp;ROUND(IFERROR(IF(ABS('C-1'!Z35)&gt;=10,IF('C-1'!Z35&gt;=0,'C-1'!Z35*RANDBETWEEN(110,120)*0.01,'C-1'!Z35*RANDBETWEEN(80,90)*0.01),'C-1'!Z35+RANDBETWEEN(1,3)),0),0)&amp;"】")</f>
        <v>【-1～3】</v>
      </c>
      <c r="AA35" s="563" t="str">
        <f ca="1">IF('C-1'!AA35="","","【"&amp;ROUND(IFERROR(IF(ABS('C-1'!AA35)&gt;=10,IF('C-1'!AA35&gt;=0,'C-1'!AA35*RANDBETWEEN(80,90)*0.01,'C-1'!AA35*RANDBETWEEN(110,120)*0.01),'C-1'!AA35-RANDBETWEEN(1,3)),0),0)&amp;"～"&amp;ROUND(IFERROR(IF(ABS('C-1'!AA35)&gt;=10,IF('C-1'!AA35&gt;=0,'C-1'!AA35*RANDBETWEEN(110,120)*0.01,'C-1'!AA35*RANDBETWEEN(80,90)*0.01),'C-1'!AA35+RANDBETWEEN(1,3)),0),0)&amp;"】")</f>
        <v>【-3～1】</v>
      </c>
      <c r="AB35" s="563" t="str">
        <f ca="1">IF('C-1'!AB35="","","【"&amp;ROUND(IFERROR(IF(ABS('C-1'!AB35)&gt;=10,IF('C-1'!AB35&gt;=0,'C-1'!AB35*RANDBETWEEN(80,90)*0.01,'C-1'!AB35*RANDBETWEEN(110,120)*0.01),'C-1'!AB35-RANDBETWEEN(1,3)),0),0)&amp;"～"&amp;ROUND(IFERROR(IF(ABS('C-1'!AB35)&gt;=10,IF('C-1'!AB35&gt;=0,'C-1'!AB35*RANDBETWEEN(110,120)*0.01,'C-1'!AB35*RANDBETWEEN(80,90)*0.01),'C-1'!AB35+RANDBETWEEN(1,3)),0),0)&amp;"】")</f>
        <v>【-1～2】</v>
      </c>
      <c r="AC35" s="563" t="str">
        <f ca="1">IF('C-1'!AC35="","","【"&amp;ROUND(IFERROR(IF(ABS('C-1'!AC35)&gt;=10,IF('C-1'!AC35&gt;=0,'C-1'!AC35*RANDBETWEEN(80,90)*0.01,'C-1'!AC35*RANDBETWEEN(110,120)*0.01),'C-1'!AC35-RANDBETWEEN(1,3)),0),0)&amp;"～"&amp;ROUND(IFERROR(IF(ABS('C-1'!AC35)&gt;=10,IF('C-1'!AC35&gt;=0,'C-1'!AC35*RANDBETWEEN(110,120)*0.01,'C-1'!AC35*RANDBETWEEN(80,90)*0.01),'C-1'!AC35+RANDBETWEEN(1,3)),0),0)&amp;"】")</f>
        <v>【-2～2】</v>
      </c>
      <c r="AD35" s="563" t="str">
        <f ca="1">IF('C-1'!AD35="","","【"&amp;ROUND(IFERROR(IF(ABS('C-1'!AD35)&gt;=10,IF('C-1'!AD35&gt;=0,'C-1'!AD35*RANDBETWEEN(80,90)*0.01,'C-1'!AD35*RANDBETWEEN(110,120)*0.01),'C-1'!AD35-RANDBETWEEN(1,3)),0),0)&amp;"～"&amp;ROUND(IFERROR(IF(ABS('C-1'!AD35)&gt;=10,IF('C-1'!AD35&gt;=0,'C-1'!AD35*RANDBETWEEN(110,120)*0.01,'C-1'!AD35*RANDBETWEEN(80,90)*0.01),'C-1'!AD35+RANDBETWEEN(1,3)),0),0)&amp;"】")</f>
        <v>【-3～3】</v>
      </c>
      <c r="AE35" s="563" t="str">
        <f ca="1">IF('C-1'!AE35="","","【"&amp;ROUND(IFERROR(IF(ABS('C-1'!AE35)&gt;=10,IF('C-1'!AE35&gt;=0,'C-1'!AE35*RANDBETWEEN(80,90)*0.01,'C-1'!AE35*RANDBETWEEN(110,120)*0.01),'C-1'!AE35-RANDBETWEEN(1,3)),0),0)&amp;"～"&amp;ROUND(IFERROR(IF(ABS('C-1'!AE35)&gt;=10,IF('C-1'!AE35&gt;=0,'C-1'!AE35*RANDBETWEEN(110,120)*0.01,'C-1'!AE35*RANDBETWEEN(80,90)*0.01),'C-1'!AE35+RANDBETWEEN(1,3)),0),0)&amp;"】")</f>
        <v>【-3～3】</v>
      </c>
    </row>
    <row r="36" spans="2:31" ht="30.75" customHeight="1" x14ac:dyDescent="0.15">
      <c r="B36" s="513" t="str">
        <f>IF('C-1'!B36="","",'C-1'!B36)</f>
        <v/>
      </c>
      <c r="C36" s="503" t="str">
        <f>IF('C-1'!C36="","",'C-1'!C36)</f>
        <v/>
      </c>
      <c r="D36" s="503" t="str">
        <f>IF('C-1'!D36="","",'C-1'!D36)</f>
        <v>輸入者</v>
      </c>
      <c r="E36" s="503" t="str">
        <f>IF('C-1'!E36="","",'C-1'!E36)</f>
        <v>非関連企業</v>
      </c>
      <c r="F36" s="494" t="str">
        <f>IF('C-1'!F36="","",'C-1'!F36)</f>
        <v/>
      </c>
      <c r="G36" s="494" t="str">
        <f>IF('C-1'!G36="","",'C-1'!G36)</f>
        <v/>
      </c>
      <c r="H36" s="492" t="str">
        <f>IF('C-1'!H36="","",'C-1'!H36)</f>
        <v/>
      </c>
      <c r="I36" s="494" t="str">
        <f>IF('C-1'!I36="","",'C-1'!I36)</f>
        <v/>
      </c>
      <c r="J36" s="494" t="str">
        <f>IF('C-1'!J36="","",'C-1'!J36)</f>
        <v/>
      </c>
      <c r="K36" s="504" t="str">
        <f>IF('C-1'!K36="","",'C-1'!K36)</f>
        <v/>
      </c>
      <c r="L36" s="504" t="str">
        <f>IF('C-1'!L36="","",'C-1'!L36)</f>
        <v/>
      </c>
      <c r="M36" s="504" t="str">
        <f>IF('C-1'!M36="","",'C-1'!M36)</f>
        <v/>
      </c>
      <c r="N36" s="504" t="str">
        <f>IF('C-1'!N36="","",'C-1'!N36)</f>
        <v/>
      </c>
      <c r="O36" s="562" t="str">
        <f ca="1">IF('C-1'!O36="","","【"&amp;ROUND(IFERROR(IF(ABS('C-1'!O36)&gt;=10,IF('C-1'!O36&gt;=0,'C-1'!O36*RANDBETWEEN(80,90)*0.01,'C-1'!O36*RANDBETWEEN(110,120)*0.01),'C-1'!O36-RANDBETWEEN(1,3)),0),0)&amp;"～"&amp;ROUND(IFERROR(IF(ABS('C-1'!O36)&gt;=10,IF('C-1'!O36&gt;=0,'C-1'!O36*RANDBETWEEN(110,120)*0.01,'C-1'!O36*RANDBETWEEN(80,90)*0.01),'C-1'!O36+RANDBETWEEN(1,3)),0),0)&amp;"】")</f>
        <v/>
      </c>
      <c r="P36" s="562" t="str">
        <f ca="1">IF('C-1'!P36="","","【"&amp;ROUND(IFERROR(IF(ABS('C-1'!P36)&gt;=10,IF('C-1'!P36&gt;=0,'C-1'!P36*RANDBETWEEN(80,90)*0.01,'C-1'!P36*RANDBETWEEN(110,120)*0.01),'C-1'!P36-RANDBETWEEN(1,3)),0),0)&amp;"～"&amp;ROUND(IFERROR(IF(ABS('C-1'!P36)&gt;=10,IF('C-1'!P36&gt;=0,'C-1'!P36*RANDBETWEEN(110,120)*0.01,'C-1'!P36*RANDBETWEEN(80,90)*0.01),'C-1'!P36+RANDBETWEEN(1,3)),0),0)&amp;"】")</f>
        <v/>
      </c>
      <c r="Q36" s="494" t="str">
        <f>IF('C-1'!Q36="","",'C-1'!Q36)</f>
        <v/>
      </c>
      <c r="R36" s="563" t="str">
        <f ca="1">IF('C-1'!R36="","","【"&amp;ROUND(IFERROR(IF(ABS('C-1'!R36)&gt;=10,IF('C-1'!R36&gt;=0,'C-1'!R36*RANDBETWEEN(80,90)*0.01,'C-1'!R36*RANDBETWEEN(110,120)*0.01),'C-1'!R36-RANDBETWEEN(1,3)),0),0)&amp;"～"&amp;ROUND(IFERROR(IF(ABS('C-1'!R36)&gt;=10,IF('C-1'!R36&gt;=0,'C-1'!R36*RANDBETWEEN(110,120)*0.01,'C-1'!R36*RANDBETWEEN(80,90)*0.01),'C-1'!R36+RANDBETWEEN(1,3)),0),0)&amp;"】")</f>
        <v>【-2～1】</v>
      </c>
      <c r="S36" s="542" t="str">
        <f ca="1">IF('C-1'!S36="","","【"&amp;ROUND(IFERROR(IF(ABS('C-1'!S36)&gt;=10,IF('C-1'!S36&gt;=0,'C-1'!S36*RANDBETWEEN(80,90)*0.01,'C-1'!S36*RANDBETWEEN(110,120)*0.01),'C-1'!S36-RANDBETWEEN(1,3)),0),0)&amp;"～"&amp;ROUND(IFERROR(IF(ABS('C-1'!S36)&gt;=10,IF('C-1'!S36&gt;=0,'C-1'!S36*RANDBETWEEN(110,120)*0.01,'C-1'!S36*RANDBETWEEN(80,90)*0.01),'C-1'!S36+RANDBETWEEN(1,3)),0),0)&amp;"】")</f>
        <v/>
      </c>
      <c r="T36" s="542" t="str">
        <f ca="1">IF('C-1'!T36="","","【"&amp;ROUND(IFERROR(IF(ABS('C-1'!T36)&gt;=10,IF('C-1'!T36&gt;=0,'C-1'!T36*RANDBETWEEN(80,90)*0.01,'C-1'!T36*RANDBETWEEN(110,120)*0.01),'C-1'!T36-RANDBETWEEN(1,3)),0),0)&amp;"～"&amp;ROUND(IFERROR(IF(ABS('C-1'!T36)&gt;=10,IF('C-1'!T36&gt;=0,'C-1'!T36*RANDBETWEEN(110,120)*0.01,'C-1'!T36*RANDBETWEEN(80,90)*0.01),'C-1'!T36+RANDBETWEEN(1,3)),0),0)&amp;"】")</f>
        <v/>
      </c>
      <c r="U36" s="542" t="str">
        <f ca="1">IF('C-1'!U36="","","【"&amp;ROUND(IFERROR(IF(ABS('C-1'!U36)&gt;=10,IF('C-1'!U36&gt;=0,'C-1'!U36*RANDBETWEEN(80,90)*0.01,'C-1'!U36*RANDBETWEEN(110,120)*0.01),'C-1'!U36-RANDBETWEEN(1,3)),0),0)&amp;"～"&amp;ROUND(IFERROR(IF(ABS('C-1'!U36)&gt;=10,IF('C-1'!U36&gt;=0,'C-1'!U36*RANDBETWEEN(110,120)*0.01,'C-1'!U36*RANDBETWEEN(80,90)*0.01),'C-1'!U36+RANDBETWEEN(1,3)),0),0)&amp;"】")</f>
        <v/>
      </c>
      <c r="V36" s="542" t="str">
        <f ca="1">IF('C-1'!V36="","","【"&amp;ROUND(IFERROR(IF(ABS('C-1'!V36)&gt;=10,IF('C-1'!V36&gt;=0,'C-1'!V36*RANDBETWEEN(80,90)*0.01,'C-1'!V36*RANDBETWEEN(110,120)*0.01),'C-1'!V36-RANDBETWEEN(1,3)),0),0)&amp;"～"&amp;ROUND(IFERROR(IF(ABS('C-1'!V36)&gt;=10,IF('C-1'!V36&gt;=0,'C-1'!V36*RANDBETWEEN(110,120)*0.01,'C-1'!V36*RANDBETWEEN(80,90)*0.01),'C-1'!V36+RANDBETWEEN(1,3)),0),0)&amp;"】")</f>
        <v/>
      </c>
      <c r="W36" s="542" t="str">
        <f ca="1">IF('C-1'!W36="","","【"&amp;ROUND(IFERROR(IF(ABS('C-1'!W36)&gt;=10,IF('C-1'!W36&gt;=0,'C-1'!W36*RANDBETWEEN(80,90)*0.01,'C-1'!W36*RANDBETWEEN(110,120)*0.01),'C-1'!W36-RANDBETWEEN(1,3)),0),0)&amp;"～"&amp;ROUND(IFERROR(IF(ABS('C-1'!W36)&gt;=10,IF('C-1'!W36&gt;=0,'C-1'!W36*RANDBETWEEN(110,120)*0.01,'C-1'!W36*RANDBETWEEN(80,90)*0.01),'C-1'!W36+RANDBETWEEN(1,3)),0),0)&amp;"】")</f>
        <v/>
      </c>
      <c r="X36" s="563" t="str">
        <f ca="1">IF('C-1'!X36="","","【"&amp;ROUND(IFERROR(IF(ABS('C-1'!X36)&gt;=10,IF('C-1'!X36&gt;=0,'C-1'!X36*RANDBETWEEN(80,90)*0.01,'C-1'!X36*RANDBETWEEN(110,120)*0.01),'C-1'!X36-RANDBETWEEN(1,3)),0),0)&amp;"～"&amp;ROUND(IFERROR(IF(ABS('C-1'!X36)&gt;=10,IF('C-1'!X36&gt;=0,'C-1'!X36*RANDBETWEEN(110,120)*0.01,'C-1'!X36*RANDBETWEEN(80,90)*0.01),'C-1'!X36+RANDBETWEEN(1,3)),0),0)&amp;"】")</f>
        <v>【-3～2】</v>
      </c>
      <c r="Y36" s="563" t="str">
        <f ca="1">IF('C-1'!Y36="","","【"&amp;ROUND(IFERROR(IF(ABS('C-1'!Y36)&gt;=10,IF('C-1'!Y36&gt;=0,'C-1'!Y36*RANDBETWEEN(80,90)*0.01,'C-1'!Y36*RANDBETWEEN(110,120)*0.01),'C-1'!Y36-RANDBETWEEN(1,3)),0),0)&amp;"～"&amp;ROUND(IFERROR(IF(ABS('C-1'!Y36)&gt;=10,IF('C-1'!Y36&gt;=0,'C-1'!Y36*RANDBETWEEN(110,120)*0.01,'C-1'!Y36*RANDBETWEEN(80,90)*0.01),'C-1'!Y36+RANDBETWEEN(1,3)),0),0)&amp;"】")</f>
        <v>【-2～1】</v>
      </c>
      <c r="Z36" s="563" t="str">
        <f ca="1">IF('C-1'!Z36="","","【"&amp;ROUND(IFERROR(IF(ABS('C-1'!Z36)&gt;=10,IF('C-1'!Z36&gt;=0,'C-1'!Z36*RANDBETWEEN(80,90)*0.01,'C-1'!Z36*RANDBETWEEN(110,120)*0.01),'C-1'!Z36-RANDBETWEEN(1,3)),0),0)&amp;"～"&amp;ROUND(IFERROR(IF(ABS('C-1'!Z36)&gt;=10,IF('C-1'!Z36&gt;=0,'C-1'!Z36*RANDBETWEEN(110,120)*0.01,'C-1'!Z36*RANDBETWEEN(80,90)*0.01),'C-1'!Z36+RANDBETWEEN(1,3)),0),0)&amp;"】")</f>
        <v>【-3～3】</v>
      </c>
      <c r="AA36" s="563" t="str">
        <f ca="1">IF('C-1'!AA36="","","【"&amp;ROUND(IFERROR(IF(ABS('C-1'!AA36)&gt;=10,IF('C-1'!AA36&gt;=0,'C-1'!AA36*RANDBETWEEN(80,90)*0.01,'C-1'!AA36*RANDBETWEEN(110,120)*0.01),'C-1'!AA36-RANDBETWEEN(1,3)),0),0)&amp;"～"&amp;ROUND(IFERROR(IF(ABS('C-1'!AA36)&gt;=10,IF('C-1'!AA36&gt;=0,'C-1'!AA36*RANDBETWEEN(110,120)*0.01,'C-1'!AA36*RANDBETWEEN(80,90)*0.01),'C-1'!AA36+RANDBETWEEN(1,3)),0),0)&amp;"】")</f>
        <v>【-2～2】</v>
      </c>
      <c r="AB36" s="563" t="str">
        <f ca="1">IF('C-1'!AB36="","","【"&amp;ROUND(IFERROR(IF(ABS('C-1'!AB36)&gt;=10,IF('C-1'!AB36&gt;=0,'C-1'!AB36*RANDBETWEEN(80,90)*0.01,'C-1'!AB36*RANDBETWEEN(110,120)*0.01),'C-1'!AB36-RANDBETWEEN(1,3)),0),0)&amp;"～"&amp;ROUND(IFERROR(IF(ABS('C-1'!AB36)&gt;=10,IF('C-1'!AB36&gt;=0,'C-1'!AB36*RANDBETWEEN(110,120)*0.01,'C-1'!AB36*RANDBETWEEN(80,90)*0.01),'C-1'!AB36+RANDBETWEEN(1,3)),0),0)&amp;"】")</f>
        <v>【-1～1】</v>
      </c>
      <c r="AC36" s="563" t="str">
        <f ca="1">IF('C-1'!AC36="","","【"&amp;ROUND(IFERROR(IF(ABS('C-1'!AC36)&gt;=10,IF('C-1'!AC36&gt;=0,'C-1'!AC36*RANDBETWEEN(80,90)*0.01,'C-1'!AC36*RANDBETWEEN(110,120)*0.01),'C-1'!AC36-RANDBETWEEN(1,3)),0),0)&amp;"～"&amp;ROUND(IFERROR(IF(ABS('C-1'!AC36)&gt;=10,IF('C-1'!AC36&gt;=0,'C-1'!AC36*RANDBETWEEN(110,120)*0.01,'C-1'!AC36*RANDBETWEEN(80,90)*0.01),'C-1'!AC36+RANDBETWEEN(1,3)),0),0)&amp;"】")</f>
        <v>【-2～3】</v>
      </c>
      <c r="AD36" s="563" t="str">
        <f ca="1">IF('C-1'!AD36="","","【"&amp;ROUND(IFERROR(IF(ABS('C-1'!AD36)&gt;=10,IF('C-1'!AD36&gt;=0,'C-1'!AD36*RANDBETWEEN(80,90)*0.01,'C-1'!AD36*RANDBETWEEN(110,120)*0.01),'C-1'!AD36-RANDBETWEEN(1,3)),0),0)&amp;"～"&amp;ROUND(IFERROR(IF(ABS('C-1'!AD36)&gt;=10,IF('C-1'!AD36&gt;=0,'C-1'!AD36*RANDBETWEEN(110,120)*0.01,'C-1'!AD36*RANDBETWEEN(80,90)*0.01),'C-1'!AD36+RANDBETWEEN(1,3)),0),0)&amp;"】")</f>
        <v>【-3～2】</v>
      </c>
      <c r="AE36" s="563" t="str">
        <f ca="1">IF('C-1'!AE36="","","【"&amp;ROUND(IFERROR(IF(ABS('C-1'!AE36)&gt;=10,IF('C-1'!AE36&gt;=0,'C-1'!AE36*RANDBETWEEN(80,90)*0.01,'C-1'!AE36*RANDBETWEEN(110,120)*0.01),'C-1'!AE36-RANDBETWEEN(1,3)),0),0)&amp;"～"&amp;ROUND(IFERROR(IF(ABS('C-1'!AE36)&gt;=10,IF('C-1'!AE36&gt;=0,'C-1'!AE36*RANDBETWEEN(110,120)*0.01,'C-1'!AE36*RANDBETWEEN(80,90)*0.01),'C-1'!AE36+RANDBETWEEN(1,3)),0),0)&amp;"】")</f>
        <v>【-1～1】</v>
      </c>
    </row>
    <row r="37" spans="2:31" ht="30.75" customHeight="1" x14ac:dyDescent="0.15">
      <c r="B37" s="513" t="str">
        <f>IF('C-1'!B37="","",'C-1'!B37)</f>
        <v/>
      </c>
      <c r="C37" s="503" t="str">
        <f>IF('C-1'!C37="","",'C-1'!C37)</f>
        <v/>
      </c>
      <c r="D37" s="503" t="str">
        <f>IF('C-1'!D37="","",'C-1'!D37)</f>
        <v>輸入者</v>
      </c>
      <c r="E37" s="503" t="str">
        <f>IF('C-1'!E37="","",'C-1'!E37)</f>
        <v>非関連企業</v>
      </c>
      <c r="F37" s="494" t="str">
        <f>IF('C-1'!F37="","",'C-1'!F37)</f>
        <v/>
      </c>
      <c r="G37" s="494" t="str">
        <f>IF('C-1'!G37="","",'C-1'!G37)</f>
        <v/>
      </c>
      <c r="H37" s="492" t="str">
        <f>IF('C-1'!H37="","",'C-1'!H37)</f>
        <v/>
      </c>
      <c r="I37" s="494" t="str">
        <f>IF('C-1'!I37="","",'C-1'!I37)</f>
        <v/>
      </c>
      <c r="J37" s="494" t="str">
        <f>IF('C-1'!J37="","",'C-1'!J37)</f>
        <v/>
      </c>
      <c r="K37" s="504" t="str">
        <f>IF('C-1'!K37="","",'C-1'!K37)</f>
        <v/>
      </c>
      <c r="L37" s="504" t="str">
        <f>IF('C-1'!L37="","",'C-1'!L37)</f>
        <v/>
      </c>
      <c r="M37" s="504" t="str">
        <f>IF('C-1'!M37="","",'C-1'!M37)</f>
        <v/>
      </c>
      <c r="N37" s="504" t="str">
        <f>IF('C-1'!N37="","",'C-1'!N37)</f>
        <v/>
      </c>
      <c r="O37" s="562" t="str">
        <f ca="1">IF('C-1'!O37="","","【"&amp;ROUND(IFERROR(IF(ABS('C-1'!O37)&gt;=10,IF('C-1'!O37&gt;=0,'C-1'!O37*RANDBETWEEN(80,90)*0.01,'C-1'!O37*RANDBETWEEN(110,120)*0.01),'C-1'!O37-RANDBETWEEN(1,3)),0),0)&amp;"～"&amp;ROUND(IFERROR(IF(ABS('C-1'!O37)&gt;=10,IF('C-1'!O37&gt;=0,'C-1'!O37*RANDBETWEEN(110,120)*0.01,'C-1'!O37*RANDBETWEEN(80,90)*0.01),'C-1'!O37+RANDBETWEEN(1,3)),0),0)&amp;"】")</f>
        <v/>
      </c>
      <c r="P37" s="562" t="str">
        <f ca="1">IF('C-1'!P37="","","【"&amp;ROUND(IFERROR(IF(ABS('C-1'!P37)&gt;=10,IF('C-1'!P37&gt;=0,'C-1'!P37*RANDBETWEEN(80,90)*0.01,'C-1'!P37*RANDBETWEEN(110,120)*0.01),'C-1'!P37-RANDBETWEEN(1,3)),0),0)&amp;"～"&amp;ROUND(IFERROR(IF(ABS('C-1'!P37)&gt;=10,IF('C-1'!P37&gt;=0,'C-1'!P37*RANDBETWEEN(110,120)*0.01,'C-1'!P37*RANDBETWEEN(80,90)*0.01),'C-1'!P37+RANDBETWEEN(1,3)),0),0)&amp;"】")</f>
        <v/>
      </c>
      <c r="Q37" s="494" t="str">
        <f>IF('C-1'!Q37="","",'C-1'!Q37)</f>
        <v/>
      </c>
      <c r="R37" s="563" t="str">
        <f ca="1">IF('C-1'!R37="","","【"&amp;ROUND(IFERROR(IF(ABS('C-1'!R37)&gt;=10,IF('C-1'!R37&gt;=0,'C-1'!R37*RANDBETWEEN(80,90)*0.01,'C-1'!R37*RANDBETWEEN(110,120)*0.01),'C-1'!R37-RANDBETWEEN(1,3)),0),0)&amp;"～"&amp;ROUND(IFERROR(IF(ABS('C-1'!R37)&gt;=10,IF('C-1'!R37&gt;=0,'C-1'!R37*RANDBETWEEN(110,120)*0.01,'C-1'!R37*RANDBETWEEN(80,90)*0.01),'C-1'!R37+RANDBETWEEN(1,3)),0),0)&amp;"】")</f>
        <v>【-2～2】</v>
      </c>
      <c r="S37" s="542" t="str">
        <f ca="1">IF('C-1'!S37="","","【"&amp;ROUND(IFERROR(IF(ABS('C-1'!S37)&gt;=10,IF('C-1'!S37&gt;=0,'C-1'!S37*RANDBETWEEN(80,90)*0.01,'C-1'!S37*RANDBETWEEN(110,120)*0.01),'C-1'!S37-RANDBETWEEN(1,3)),0),0)&amp;"～"&amp;ROUND(IFERROR(IF(ABS('C-1'!S37)&gt;=10,IF('C-1'!S37&gt;=0,'C-1'!S37*RANDBETWEEN(110,120)*0.01,'C-1'!S37*RANDBETWEEN(80,90)*0.01),'C-1'!S37+RANDBETWEEN(1,3)),0),0)&amp;"】")</f>
        <v/>
      </c>
      <c r="T37" s="542" t="str">
        <f ca="1">IF('C-1'!T37="","","【"&amp;ROUND(IFERROR(IF(ABS('C-1'!T37)&gt;=10,IF('C-1'!T37&gt;=0,'C-1'!T37*RANDBETWEEN(80,90)*0.01,'C-1'!T37*RANDBETWEEN(110,120)*0.01),'C-1'!T37-RANDBETWEEN(1,3)),0),0)&amp;"～"&amp;ROUND(IFERROR(IF(ABS('C-1'!T37)&gt;=10,IF('C-1'!T37&gt;=0,'C-1'!T37*RANDBETWEEN(110,120)*0.01,'C-1'!T37*RANDBETWEEN(80,90)*0.01),'C-1'!T37+RANDBETWEEN(1,3)),0),0)&amp;"】")</f>
        <v/>
      </c>
      <c r="U37" s="542" t="str">
        <f ca="1">IF('C-1'!U37="","","【"&amp;ROUND(IFERROR(IF(ABS('C-1'!U37)&gt;=10,IF('C-1'!U37&gt;=0,'C-1'!U37*RANDBETWEEN(80,90)*0.01,'C-1'!U37*RANDBETWEEN(110,120)*0.01),'C-1'!U37-RANDBETWEEN(1,3)),0),0)&amp;"～"&amp;ROUND(IFERROR(IF(ABS('C-1'!U37)&gt;=10,IF('C-1'!U37&gt;=0,'C-1'!U37*RANDBETWEEN(110,120)*0.01,'C-1'!U37*RANDBETWEEN(80,90)*0.01),'C-1'!U37+RANDBETWEEN(1,3)),0),0)&amp;"】")</f>
        <v/>
      </c>
      <c r="V37" s="542" t="str">
        <f ca="1">IF('C-1'!V37="","","【"&amp;ROUND(IFERROR(IF(ABS('C-1'!V37)&gt;=10,IF('C-1'!V37&gt;=0,'C-1'!V37*RANDBETWEEN(80,90)*0.01,'C-1'!V37*RANDBETWEEN(110,120)*0.01),'C-1'!V37-RANDBETWEEN(1,3)),0),0)&amp;"～"&amp;ROUND(IFERROR(IF(ABS('C-1'!V37)&gt;=10,IF('C-1'!V37&gt;=0,'C-1'!V37*RANDBETWEEN(110,120)*0.01,'C-1'!V37*RANDBETWEEN(80,90)*0.01),'C-1'!V37+RANDBETWEEN(1,3)),0),0)&amp;"】")</f>
        <v/>
      </c>
      <c r="W37" s="542" t="str">
        <f ca="1">IF('C-1'!W37="","","【"&amp;ROUND(IFERROR(IF(ABS('C-1'!W37)&gt;=10,IF('C-1'!W37&gt;=0,'C-1'!W37*RANDBETWEEN(80,90)*0.01,'C-1'!W37*RANDBETWEEN(110,120)*0.01),'C-1'!W37-RANDBETWEEN(1,3)),0),0)&amp;"～"&amp;ROUND(IFERROR(IF(ABS('C-1'!W37)&gt;=10,IF('C-1'!W37&gt;=0,'C-1'!W37*RANDBETWEEN(110,120)*0.01,'C-1'!W37*RANDBETWEEN(80,90)*0.01),'C-1'!W37+RANDBETWEEN(1,3)),0),0)&amp;"】")</f>
        <v/>
      </c>
      <c r="X37" s="563" t="str">
        <f ca="1">IF('C-1'!X37="","","【"&amp;ROUND(IFERROR(IF(ABS('C-1'!X37)&gt;=10,IF('C-1'!X37&gt;=0,'C-1'!X37*RANDBETWEEN(80,90)*0.01,'C-1'!X37*RANDBETWEEN(110,120)*0.01),'C-1'!X37-RANDBETWEEN(1,3)),0),0)&amp;"～"&amp;ROUND(IFERROR(IF(ABS('C-1'!X37)&gt;=10,IF('C-1'!X37&gt;=0,'C-1'!X37*RANDBETWEEN(110,120)*0.01,'C-1'!X37*RANDBETWEEN(80,90)*0.01),'C-1'!X37+RANDBETWEEN(1,3)),0),0)&amp;"】")</f>
        <v>【-1～2】</v>
      </c>
      <c r="Y37" s="563" t="str">
        <f ca="1">IF('C-1'!Y37="","","【"&amp;ROUND(IFERROR(IF(ABS('C-1'!Y37)&gt;=10,IF('C-1'!Y37&gt;=0,'C-1'!Y37*RANDBETWEEN(80,90)*0.01,'C-1'!Y37*RANDBETWEEN(110,120)*0.01),'C-1'!Y37-RANDBETWEEN(1,3)),0),0)&amp;"～"&amp;ROUND(IFERROR(IF(ABS('C-1'!Y37)&gt;=10,IF('C-1'!Y37&gt;=0,'C-1'!Y37*RANDBETWEEN(110,120)*0.01,'C-1'!Y37*RANDBETWEEN(80,90)*0.01),'C-1'!Y37+RANDBETWEEN(1,3)),0),0)&amp;"】")</f>
        <v>【-1～2】</v>
      </c>
      <c r="Z37" s="563" t="str">
        <f ca="1">IF('C-1'!Z37="","","【"&amp;ROUND(IFERROR(IF(ABS('C-1'!Z37)&gt;=10,IF('C-1'!Z37&gt;=0,'C-1'!Z37*RANDBETWEEN(80,90)*0.01,'C-1'!Z37*RANDBETWEEN(110,120)*0.01),'C-1'!Z37-RANDBETWEEN(1,3)),0),0)&amp;"～"&amp;ROUND(IFERROR(IF(ABS('C-1'!Z37)&gt;=10,IF('C-1'!Z37&gt;=0,'C-1'!Z37*RANDBETWEEN(110,120)*0.01,'C-1'!Z37*RANDBETWEEN(80,90)*0.01),'C-1'!Z37+RANDBETWEEN(1,3)),0),0)&amp;"】")</f>
        <v>【-3～1】</v>
      </c>
      <c r="AA37" s="563" t="str">
        <f ca="1">IF('C-1'!AA37="","","【"&amp;ROUND(IFERROR(IF(ABS('C-1'!AA37)&gt;=10,IF('C-1'!AA37&gt;=0,'C-1'!AA37*RANDBETWEEN(80,90)*0.01,'C-1'!AA37*RANDBETWEEN(110,120)*0.01),'C-1'!AA37-RANDBETWEEN(1,3)),0),0)&amp;"～"&amp;ROUND(IFERROR(IF(ABS('C-1'!AA37)&gt;=10,IF('C-1'!AA37&gt;=0,'C-1'!AA37*RANDBETWEEN(110,120)*0.01,'C-1'!AA37*RANDBETWEEN(80,90)*0.01),'C-1'!AA37+RANDBETWEEN(1,3)),0),0)&amp;"】")</f>
        <v>【-1～1】</v>
      </c>
      <c r="AB37" s="563" t="str">
        <f ca="1">IF('C-1'!AB37="","","【"&amp;ROUND(IFERROR(IF(ABS('C-1'!AB37)&gt;=10,IF('C-1'!AB37&gt;=0,'C-1'!AB37*RANDBETWEEN(80,90)*0.01,'C-1'!AB37*RANDBETWEEN(110,120)*0.01),'C-1'!AB37-RANDBETWEEN(1,3)),0),0)&amp;"～"&amp;ROUND(IFERROR(IF(ABS('C-1'!AB37)&gt;=10,IF('C-1'!AB37&gt;=0,'C-1'!AB37*RANDBETWEEN(110,120)*0.01,'C-1'!AB37*RANDBETWEEN(80,90)*0.01),'C-1'!AB37+RANDBETWEEN(1,3)),0),0)&amp;"】")</f>
        <v>【-2～3】</v>
      </c>
      <c r="AC37" s="563" t="str">
        <f ca="1">IF('C-1'!AC37="","","【"&amp;ROUND(IFERROR(IF(ABS('C-1'!AC37)&gt;=10,IF('C-1'!AC37&gt;=0,'C-1'!AC37*RANDBETWEEN(80,90)*0.01,'C-1'!AC37*RANDBETWEEN(110,120)*0.01),'C-1'!AC37-RANDBETWEEN(1,3)),0),0)&amp;"～"&amp;ROUND(IFERROR(IF(ABS('C-1'!AC37)&gt;=10,IF('C-1'!AC37&gt;=0,'C-1'!AC37*RANDBETWEEN(110,120)*0.01,'C-1'!AC37*RANDBETWEEN(80,90)*0.01),'C-1'!AC37+RANDBETWEEN(1,3)),0),0)&amp;"】")</f>
        <v>【-3～3】</v>
      </c>
      <c r="AD37" s="563" t="str">
        <f ca="1">IF('C-1'!AD37="","","【"&amp;ROUND(IFERROR(IF(ABS('C-1'!AD37)&gt;=10,IF('C-1'!AD37&gt;=0,'C-1'!AD37*RANDBETWEEN(80,90)*0.01,'C-1'!AD37*RANDBETWEEN(110,120)*0.01),'C-1'!AD37-RANDBETWEEN(1,3)),0),0)&amp;"～"&amp;ROUND(IFERROR(IF(ABS('C-1'!AD37)&gt;=10,IF('C-1'!AD37&gt;=0,'C-1'!AD37*RANDBETWEEN(110,120)*0.01,'C-1'!AD37*RANDBETWEEN(80,90)*0.01),'C-1'!AD37+RANDBETWEEN(1,3)),0),0)&amp;"】")</f>
        <v>【-2～2】</v>
      </c>
      <c r="AE37" s="563" t="str">
        <f ca="1">IF('C-1'!AE37="","","【"&amp;ROUND(IFERROR(IF(ABS('C-1'!AE37)&gt;=10,IF('C-1'!AE37&gt;=0,'C-1'!AE37*RANDBETWEEN(80,90)*0.01,'C-1'!AE37*RANDBETWEEN(110,120)*0.01),'C-1'!AE37-RANDBETWEEN(1,3)),0),0)&amp;"～"&amp;ROUND(IFERROR(IF(ABS('C-1'!AE37)&gt;=10,IF('C-1'!AE37&gt;=0,'C-1'!AE37*RANDBETWEEN(110,120)*0.01,'C-1'!AE37*RANDBETWEEN(80,90)*0.01),'C-1'!AE37+RANDBETWEEN(1,3)),0),0)&amp;"】")</f>
        <v>【-2～3】</v>
      </c>
    </row>
    <row r="38" spans="2:31" ht="30.75" customHeight="1" x14ac:dyDescent="0.15">
      <c r="B38" s="513" t="str">
        <f>IF('C-1'!B38="","",'C-1'!B38)</f>
        <v/>
      </c>
      <c r="C38" s="503" t="str">
        <f>IF('C-1'!C38="","",'C-1'!C38)</f>
        <v/>
      </c>
      <c r="D38" s="503" t="str">
        <f>IF('C-1'!D38="","",'C-1'!D38)</f>
        <v>輸入者</v>
      </c>
      <c r="E38" s="503" t="str">
        <f>IF('C-1'!E38="","",'C-1'!E38)</f>
        <v>非関連企業</v>
      </c>
      <c r="F38" s="494" t="str">
        <f>IF('C-1'!F38="","",'C-1'!F38)</f>
        <v/>
      </c>
      <c r="G38" s="494" t="str">
        <f>IF('C-1'!G38="","",'C-1'!G38)</f>
        <v/>
      </c>
      <c r="H38" s="492" t="str">
        <f>IF('C-1'!H38="","",'C-1'!H38)</f>
        <v/>
      </c>
      <c r="I38" s="494" t="str">
        <f>IF('C-1'!I38="","",'C-1'!I38)</f>
        <v/>
      </c>
      <c r="J38" s="494" t="str">
        <f>IF('C-1'!J38="","",'C-1'!J38)</f>
        <v/>
      </c>
      <c r="K38" s="504" t="str">
        <f>IF('C-1'!K38="","",'C-1'!K38)</f>
        <v/>
      </c>
      <c r="L38" s="504" t="str">
        <f>IF('C-1'!L38="","",'C-1'!L38)</f>
        <v/>
      </c>
      <c r="M38" s="504" t="str">
        <f>IF('C-1'!M38="","",'C-1'!M38)</f>
        <v/>
      </c>
      <c r="N38" s="504" t="str">
        <f>IF('C-1'!N38="","",'C-1'!N38)</f>
        <v/>
      </c>
      <c r="O38" s="562" t="str">
        <f ca="1">IF('C-1'!O38="","","【"&amp;ROUND(IFERROR(IF(ABS('C-1'!O38)&gt;=10,IF('C-1'!O38&gt;=0,'C-1'!O38*RANDBETWEEN(80,90)*0.01,'C-1'!O38*RANDBETWEEN(110,120)*0.01),'C-1'!O38-RANDBETWEEN(1,3)),0),0)&amp;"～"&amp;ROUND(IFERROR(IF(ABS('C-1'!O38)&gt;=10,IF('C-1'!O38&gt;=0,'C-1'!O38*RANDBETWEEN(110,120)*0.01,'C-1'!O38*RANDBETWEEN(80,90)*0.01),'C-1'!O38+RANDBETWEEN(1,3)),0),0)&amp;"】")</f>
        <v/>
      </c>
      <c r="P38" s="562" t="str">
        <f ca="1">IF('C-1'!P38="","","【"&amp;ROUND(IFERROR(IF(ABS('C-1'!P38)&gt;=10,IF('C-1'!P38&gt;=0,'C-1'!P38*RANDBETWEEN(80,90)*0.01,'C-1'!P38*RANDBETWEEN(110,120)*0.01),'C-1'!P38-RANDBETWEEN(1,3)),0),0)&amp;"～"&amp;ROUND(IFERROR(IF(ABS('C-1'!P38)&gt;=10,IF('C-1'!P38&gt;=0,'C-1'!P38*RANDBETWEEN(110,120)*0.01,'C-1'!P38*RANDBETWEEN(80,90)*0.01),'C-1'!P38+RANDBETWEEN(1,3)),0),0)&amp;"】")</f>
        <v/>
      </c>
      <c r="Q38" s="494" t="str">
        <f>IF('C-1'!Q38="","",'C-1'!Q38)</f>
        <v/>
      </c>
      <c r="R38" s="563" t="str">
        <f ca="1">IF('C-1'!R38="","","【"&amp;ROUND(IFERROR(IF(ABS('C-1'!R38)&gt;=10,IF('C-1'!R38&gt;=0,'C-1'!R38*RANDBETWEEN(80,90)*0.01,'C-1'!R38*RANDBETWEEN(110,120)*0.01),'C-1'!R38-RANDBETWEEN(1,3)),0),0)&amp;"～"&amp;ROUND(IFERROR(IF(ABS('C-1'!R38)&gt;=10,IF('C-1'!R38&gt;=0,'C-1'!R38*RANDBETWEEN(110,120)*0.01,'C-1'!R38*RANDBETWEEN(80,90)*0.01),'C-1'!R38+RANDBETWEEN(1,3)),0),0)&amp;"】")</f>
        <v>【-1～3】</v>
      </c>
      <c r="S38" s="542" t="str">
        <f ca="1">IF('C-1'!S38="","","【"&amp;ROUND(IFERROR(IF(ABS('C-1'!S38)&gt;=10,IF('C-1'!S38&gt;=0,'C-1'!S38*RANDBETWEEN(80,90)*0.01,'C-1'!S38*RANDBETWEEN(110,120)*0.01),'C-1'!S38-RANDBETWEEN(1,3)),0),0)&amp;"～"&amp;ROUND(IFERROR(IF(ABS('C-1'!S38)&gt;=10,IF('C-1'!S38&gt;=0,'C-1'!S38*RANDBETWEEN(110,120)*0.01,'C-1'!S38*RANDBETWEEN(80,90)*0.01),'C-1'!S38+RANDBETWEEN(1,3)),0),0)&amp;"】")</f>
        <v/>
      </c>
      <c r="T38" s="542" t="str">
        <f ca="1">IF('C-1'!T38="","","【"&amp;ROUND(IFERROR(IF(ABS('C-1'!T38)&gt;=10,IF('C-1'!T38&gt;=0,'C-1'!T38*RANDBETWEEN(80,90)*0.01,'C-1'!T38*RANDBETWEEN(110,120)*0.01),'C-1'!T38-RANDBETWEEN(1,3)),0),0)&amp;"～"&amp;ROUND(IFERROR(IF(ABS('C-1'!T38)&gt;=10,IF('C-1'!T38&gt;=0,'C-1'!T38*RANDBETWEEN(110,120)*0.01,'C-1'!T38*RANDBETWEEN(80,90)*0.01),'C-1'!T38+RANDBETWEEN(1,3)),0),0)&amp;"】")</f>
        <v/>
      </c>
      <c r="U38" s="542" t="str">
        <f ca="1">IF('C-1'!U38="","","【"&amp;ROUND(IFERROR(IF(ABS('C-1'!U38)&gt;=10,IF('C-1'!U38&gt;=0,'C-1'!U38*RANDBETWEEN(80,90)*0.01,'C-1'!U38*RANDBETWEEN(110,120)*0.01),'C-1'!U38-RANDBETWEEN(1,3)),0),0)&amp;"～"&amp;ROUND(IFERROR(IF(ABS('C-1'!U38)&gt;=10,IF('C-1'!U38&gt;=0,'C-1'!U38*RANDBETWEEN(110,120)*0.01,'C-1'!U38*RANDBETWEEN(80,90)*0.01),'C-1'!U38+RANDBETWEEN(1,3)),0),0)&amp;"】")</f>
        <v/>
      </c>
      <c r="V38" s="542" t="str">
        <f ca="1">IF('C-1'!V38="","","【"&amp;ROUND(IFERROR(IF(ABS('C-1'!V38)&gt;=10,IF('C-1'!V38&gt;=0,'C-1'!V38*RANDBETWEEN(80,90)*0.01,'C-1'!V38*RANDBETWEEN(110,120)*0.01),'C-1'!V38-RANDBETWEEN(1,3)),0),0)&amp;"～"&amp;ROUND(IFERROR(IF(ABS('C-1'!V38)&gt;=10,IF('C-1'!V38&gt;=0,'C-1'!V38*RANDBETWEEN(110,120)*0.01,'C-1'!V38*RANDBETWEEN(80,90)*0.01),'C-1'!V38+RANDBETWEEN(1,3)),0),0)&amp;"】")</f>
        <v/>
      </c>
      <c r="W38" s="542" t="str">
        <f ca="1">IF('C-1'!W38="","","【"&amp;ROUND(IFERROR(IF(ABS('C-1'!W38)&gt;=10,IF('C-1'!W38&gt;=0,'C-1'!W38*RANDBETWEEN(80,90)*0.01,'C-1'!W38*RANDBETWEEN(110,120)*0.01),'C-1'!W38-RANDBETWEEN(1,3)),0),0)&amp;"～"&amp;ROUND(IFERROR(IF(ABS('C-1'!W38)&gt;=10,IF('C-1'!W38&gt;=0,'C-1'!W38*RANDBETWEEN(110,120)*0.01,'C-1'!W38*RANDBETWEEN(80,90)*0.01),'C-1'!W38+RANDBETWEEN(1,3)),0),0)&amp;"】")</f>
        <v/>
      </c>
      <c r="X38" s="563" t="str">
        <f ca="1">IF('C-1'!X38="","","【"&amp;ROUND(IFERROR(IF(ABS('C-1'!X38)&gt;=10,IF('C-1'!X38&gt;=0,'C-1'!X38*RANDBETWEEN(80,90)*0.01,'C-1'!X38*RANDBETWEEN(110,120)*0.01),'C-1'!X38-RANDBETWEEN(1,3)),0),0)&amp;"～"&amp;ROUND(IFERROR(IF(ABS('C-1'!X38)&gt;=10,IF('C-1'!X38&gt;=0,'C-1'!X38*RANDBETWEEN(110,120)*0.01,'C-1'!X38*RANDBETWEEN(80,90)*0.01),'C-1'!X38+RANDBETWEEN(1,3)),0),0)&amp;"】")</f>
        <v>【-3～1】</v>
      </c>
      <c r="Y38" s="563" t="str">
        <f ca="1">IF('C-1'!Y38="","","【"&amp;ROUND(IFERROR(IF(ABS('C-1'!Y38)&gt;=10,IF('C-1'!Y38&gt;=0,'C-1'!Y38*RANDBETWEEN(80,90)*0.01,'C-1'!Y38*RANDBETWEEN(110,120)*0.01),'C-1'!Y38-RANDBETWEEN(1,3)),0),0)&amp;"～"&amp;ROUND(IFERROR(IF(ABS('C-1'!Y38)&gt;=10,IF('C-1'!Y38&gt;=0,'C-1'!Y38*RANDBETWEEN(110,120)*0.01,'C-1'!Y38*RANDBETWEEN(80,90)*0.01),'C-1'!Y38+RANDBETWEEN(1,3)),0),0)&amp;"】")</f>
        <v>【-2～3】</v>
      </c>
      <c r="Z38" s="563" t="str">
        <f ca="1">IF('C-1'!Z38="","","【"&amp;ROUND(IFERROR(IF(ABS('C-1'!Z38)&gt;=10,IF('C-1'!Z38&gt;=0,'C-1'!Z38*RANDBETWEEN(80,90)*0.01,'C-1'!Z38*RANDBETWEEN(110,120)*0.01),'C-1'!Z38-RANDBETWEEN(1,3)),0),0)&amp;"～"&amp;ROUND(IFERROR(IF(ABS('C-1'!Z38)&gt;=10,IF('C-1'!Z38&gt;=0,'C-1'!Z38*RANDBETWEEN(110,120)*0.01,'C-1'!Z38*RANDBETWEEN(80,90)*0.01),'C-1'!Z38+RANDBETWEEN(1,3)),0),0)&amp;"】")</f>
        <v>【-3～2】</v>
      </c>
      <c r="AA38" s="563" t="str">
        <f ca="1">IF('C-1'!AA38="","","【"&amp;ROUND(IFERROR(IF(ABS('C-1'!AA38)&gt;=10,IF('C-1'!AA38&gt;=0,'C-1'!AA38*RANDBETWEEN(80,90)*0.01,'C-1'!AA38*RANDBETWEEN(110,120)*0.01),'C-1'!AA38-RANDBETWEEN(1,3)),0),0)&amp;"～"&amp;ROUND(IFERROR(IF(ABS('C-1'!AA38)&gt;=10,IF('C-1'!AA38&gt;=0,'C-1'!AA38*RANDBETWEEN(110,120)*0.01,'C-1'!AA38*RANDBETWEEN(80,90)*0.01),'C-1'!AA38+RANDBETWEEN(1,3)),0),0)&amp;"】")</f>
        <v>【-1～3】</v>
      </c>
      <c r="AB38" s="563" t="str">
        <f ca="1">IF('C-1'!AB38="","","【"&amp;ROUND(IFERROR(IF(ABS('C-1'!AB38)&gt;=10,IF('C-1'!AB38&gt;=0,'C-1'!AB38*RANDBETWEEN(80,90)*0.01,'C-1'!AB38*RANDBETWEEN(110,120)*0.01),'C-1'!AB38-RANDBETWEEN(1,3)),0),0)&amp;"～"&amp;ROUND(IFERROR(IF(ABS('C-1'!AB38)&gt;=10,IF('C-1'!AB38&gt;=0,'C-1'!AB38*RANDBETWEEN(110,120)*0.01,'C-1'!AB38*RANDBETWEEN(80,90)*0.01),'C-1'!AB38+RANDBETWEEN(1,3)),0),0)&amp;"】")</f>
        <v>【-1～2】</v>
      </c>
      <c r="AC38" s="563" t="str">
        <f ca="1">IF('C-1'!AC38="","","【"&amp;ROUND(IFERROR(IF(ABS('C-1'!AC38)&gt;=10,IF('C-1'!AC38&gt;=0,'C-1'!AC38*RANDBETWEEN(80,90)*0.01,'C-1'!AC38*RANDBETWEEN(110,120)*0.01),'C-1'!AC38-RANDBETWEEN(1,3)),0),0)&amp;"～"&amp;ROUND(IFERROR(IF(ABS('C-1'!AC38)&gt;=10,IF('C-1'!AC38&gt;=0,'C-1'!AC38*RANDBETWEEN(110,120)*0.01,'C-1'!AC38*RANDBETWEEN(80,90)*0.01),'C-1'!AC38+RANDBETWEEN(1,3)),0),0)&amp;"】")</f>
        <v>【-1～3】</v>
      </c>
      <c r="AD38" s="563" t="str">
        <f ca="1">IF('C-1'!AD38="","","【"&amp;ROUND(IFERROR(IF(ABS('C-1'!AD38)&gt;=10,IF('C-1'!AD38&gt;=0,'C-1'!AD38*RANDBETWEEN(80,90)*0.01,'C-1'!AD38*RANDBETWEEN(110,120)*0.01),'C-1'!AD38-RANDBETWEEN(1,3)),0),0)&amp;"～"&amp;ROUND(IFERROR(IF(ABS('C-1'!AD38)&gt;=10,IF('C-1'!AD38&gt;=0,'C-1'!AD38*RANDBETWEEN(110,120)*0.01,'C-1'!AD38*RANDBETWEEN(80,90)*0.01),'C-1'!AD38+RANDBETWEEN(1,3)),0),0)&amp;"】")</f>
        <v>【-3～2】</v>
      </c>
      <c r="AE38" s="563" t="str">
        <f ca="1">IF('C-1'!AE38="","","【"&amp;ROUND(IFERROR(IF(ABS('C-1'!AE38)&gt;=10,IF('C-1'!AE38&gt;=0,'C-1'!AE38*RANDBETWEEN(80,90)*0.01,'C-1'!AE38*RANDBETWEEN(110,120)*0.01),'C-1'!AE38-RANDBETWEEN(1,3)),0),0)&amp;"～"&amp;ROUND(IFERROR(IF(ABS('C-1'!AE38)&gt;=10,IF('C-1'!AE38&gt;=0,'C-1'!AE38*RANDBETWEEN(110,120)*0.01,'C-1'!AE38*RANDBETWEEN(80,90)*0.01),'C-1'!AE38+RANDBETWEEN(1,3)),0),0)&amp;"】")</f>
        <v>【-2～2】</v>
      </c>
    </row>
    <row r="39" spans="2:31" ht="30.75" customHeight="1" x14ac:dyDescent="0.15">
      <c r="B39" s="513" t="str">
        <f>IF('C-1'!B39="","",'C-1'!B39)</f>
        <v/>
      </c>
      <c r="C39" s="503" t="str">
        <f>IF('C-1'!C39="","",'C-1'!C39)</f>
        <v/>
      </c>
      <c r="D39" s="503" t="str">
        <f>IF('C-1'!D39="","",'C-1'!D39)</f>
        <v>輸入者</v>
      </c>
      <c r="E39" s="503" t="str">
        <f>IF('C-1'!E39="","",'C-1'!E39)</f>
        <v>非関連企業</v>
      </c>
      <c r="F39" s="494" t="str">
        <f>IF('C-1'!F39="","",'C-1'!F39)</f>
        <v/>
      </c>
      <c r="G39" s="494" t="str">
        <f>IF('C-1'!G39="","",'C-1'!G39)</f>
        <v/>
      </c>
      <c r="H39" s="492" t="str">
        <f>IF('C-1'!H39="","",'C-1'!H39)</f>
        <v/>
      </c>
      <c r="I39" s="494" t="str">
        <f>IF('C-1'!I39="","",'C-1'!I39)</f>
        <v/>
      </c>
      <c r="J39" s="494" t="str">
        <f>IF('C-1'!J39="","",'C-1'!J39)</f>
        <v/>
      </c>
      <c r="K39" s="504" t="str">
        <f>IF('C-1'!K39="","",'C-1'!K39)</f>
        <v/>
      </c>
      <c r="L39" s="504" t="str">
        <f>IF('C-1'!L39="","",'C-1'!L39)</f>
        <v/>
      </c>
      <c r="M39" s="504" t="str">
        <f>IF('C-1'!M39="","",'C-1'!M39)</f>
        <v/>
      </c>
      <c r="N39" s="504" t="str">
        <f>IF('C-1'!N39="","",'C-1'!N39)</f>
        <v/>
      </c>
      <c r="O39" s="562" t="str">
        <f ca="1">IF('C-1'!O39="","","【"&amp;ROUND(IFERROR(IF(ABS('C-1'!O39)&gt;=10,IF('C-1'!O39&gt;=0,'C-1'!O39*RANDBETWEEN(80,90)*0.01,'C-1'!O39*RANDBETWEEN(110,120)*0.01),'C-1'!O39-RANDBETWEEN(1,3)),0),0)&amp;"～"&amp;ROUND(IFERROR(IF(ABS('C-1'!O39)&gt;=10,IF('C-1'!O39&gt;=0,'C-1'!O39*RANDBETWEEN(110,120)*0.01,'C-1'!O39*RANDBETWEEN(80,90)*0.01),'C-1'!O39+RANDBETWEEN(1,3)),0),0)&amp;"】")</f>
        <v/>
      </c>
      <c r="P39" s="562" t="str">
        <f ca="1">IF('C-1'!P39="","","【"&amp;ROUND(IFERROR(IF(ABS('C-1'!P39)&gt;=10,IF('C-1'!P39&gt;=0,'C-1'!P39*RANDBETWEEN(80,90)*0.01,'C-1'!P39*RANDBETWEEN(110,120)*0.01),'C-1'!P39-RANDBETWEEN(1,3)),0),0)&amp;"～"&amp;ROUND(IFERROR(IF(ABS('C-1'!P39)&gt;=10,IF('C-1'!P39&gt;=0,'C-1'!P39*RANDBETWEEN(110,120)*0.01,'C-1'!P39*RANDBETWEEN(80,90)*0.01),'C-1'!P39+RANDBETWEEN(1,3)),0),0)&amp;"】")</f>
        <v/>
      </c>
      <c r="Q39" s="494" t="str">
        <f>IF('C-1'!Q39="","",'C-1'!Q39)</f>
        <v/>
      </c>
      <c r="R39" s="563" t="str">
        <f ca="1">IF('C-1'!R39="","","【"&amp;ROUND(IFERROR(IF(ABS('C-1'!R39)&gt;=10,IF('C-1'!R39&gt;=0,'C-1'!R39*RANDBETWEEN(80,90)*0.01,'C-1'!R39*RANDBETWEEN(110,120)*0.01),'C-1'!R39-RANDBETWEEN(1,3)),0),0)&amp;"～"&amp;ROUND(IFERROR(IF(ABS('C-1'!R39)&gt;=10,IF('C-1'!R39&gt;=0,'C-1'!R39*RANDBETWEEN(110,120)*0.01,'C-1'!R39*RANDBETWEEN(80,90)*0.01),'C-1'!R39+RANDBETWEEN(1,3)),0),0)&amp;"】")</f>
        <v>【-3～3】</v>
      </c>
      <c r="S39" s="533" t="str">
        <f ca="1">IF('C-1'!S39="","","【"&amp;ROUND(IFERROR(IF(ABS('C-1'!S39)&gt;=10,IF('C-1'!S39&gt;=0,'C-1'!S39*RANDBETWEEN(80,90)*0.01,'C-1'!S39*RANDBETWEEN(110,120)*0.01),'C-1'!S39-RANDBETWEEN(1,3)),0),0)&amp;"～"&amp;ROUND(IFERROR(IF(ABS('C-1'!S39)&gt;=10,IF('C-1'!S39&gt;=0,'C-1'!S39*RANDBETWEEN(110,120)*0.01,'C-1'!S39*RANDBETWEEN(80,90)*0.01),'C-1'!S39+RANDBETWEEN(1,3)),0),0)&amp;"】")</f>
        <v/>
      </c>
      <c r="T39" s="533" t="str">
        <f ca="1">IF('C-1'!T39="","","【"&amp;ROUND(IFERROR(IF(ABS('C-1'!T39)&gt;=10,IF('C-1'!T39&gt;=0,'C-1'!T39*RANDBETWEEN(80,90)*0.01,'C-1'!T39*RANDBETWEEN(110,120)*0.01),'C-1'!T39-RANDBETWEEN(1,3)),0),0)&amp;"～"&amp;ROUND(IFERROR(IF(ABS('C-1'!T39)&gt;=10,IF('C-1'!T39&gt;=0,'C-1'!T39*RANDBETWEEN(110,120)*0.01,'C-1'!T39*RANDBETWEEN(80,90)*0.01),'C-1'!T39+RANDBETWEEN(1,3)),0),0)&amp;"】")</f>
        <v/>
      </c>
      <c r="U39" s="533" t="str">
        <f ca="1">IF('C-1'!U39="","","【"&amp;ROUND(IFERROR(IF(ABS('C-1'!U39)&gt;=10,IF('C-1'!U39&gt;=0,'C-1'!U39*RANDBETWEEN(80,90)*0.01,'C-1'!U39*RANDBETWEEN(110,120)*0.01),'C-1'!U39-RANDBETWEEN(1,3)),0),0)&amp;"～"&amp;ROUND(IFERROR(IF(ABS('C-1'!U39)&gt;=10,IF('C-1'!U39&gt;=0,'C-1'!U39*RANDBETWEEN(110,120)*0.01,'C-1'!U39*RANDBETWEEN(80,90)*0.01),'C-1'!U39+RANDBETWEEN(1,3)),0),0)&amp;"】")</f>
        <v/>
      </c>
      <c r="V39" s="533" t="str">
        <f ca="1">IF('C-1'!V39="","","【"&amp;ROUND(IFERROR(IF(ABS('C-1'!V39)&gt;=10,IF('C-1'!V39&gt;=0,'C-1'!V39*RANDBETWEEN(80,90)*0.01,'C-1'!V39*RANDBETWEEN(110,120)*0.01),'C-1'!V39-RANDBETWEEN(1,3)),0),0)&amp;"～"&amp;ROUND(IFERROR(IF(ABS('C-1'!V39)&gt;=10,IF('C-1'!V39&gt;=0,'C-1'!V39*RANDBETWEEN(110,120)*0.01,'C-1'!V39*RANDBETWEEN(80,90)*0.01),'C-1'!V39+RANDBETWEEN(1,3)),0),0)&amp;"】")</f>
        <v/>
      </c>
      <c r="W39" s="533" t="str">
        <f ca="1">IF('C-1'!W39="","","【"&amp;ROUND(IFERROR(IF(ABS('C-1'!W39)&gt;=10,IF('C-1'!W39&gt;=0,'C-1'!W39*RANDBETWEEN(80,90)*0.01,'C-1'!W39*RANDBETWEEN(110,120)*0.01),'C-1'!W39-RANDBETWEEN(1,3)),0),0)&amp;"～"&amp;ROUND(IFERROR(IF(ABS('C-1'!W39)&gt;=10,IF('C-1'!W39&gt;=0,'C-1'!W39*RANDBETWEEN(110,120)*0.01,'C-1'!W39*RANDBETWEEN(80,90)*0.01),'C-1'!W39+RANDBETWEEN(1,3)),0),0)&amp;"】")</f>
        <v/>
      </c>
      <c r="X39" s="563" t="str">
        <f ca="1">IF('C-1'!X39="","","【"&amp;ROUND(IFERROR(IF(ABS('C-1'!X39)&gt;=10,IF('C-1'!X39&gt;=0,'C-1'!X39*RANDBETWEEN(80,90)*0.01,'C-1'!X39*RANDBETWEEN(110,120)*0.01),'C-1'!X39-RANDBETWEEN(1,3)),0),0)&amp;"～"&amp;ROUND(IFERROR(IF(ABS('C-1'!X39)&gt;=10,IF('C-1'!X39&gt;=0,'C-1'!X39*RANDBETWEEN(110,120)*0.01,'C-1'!X39*RANDBETWEEN(80,90)*0.01),'C-1'!X39+RANDBETWEEN(1,3)),0),0)&amp;"】")</f>
        <v>【-1～1】</v>
      </c>
      <c r="Y39" s="563" t="str">
        <f ca="1">IF('C-1'!Y39="","","【"&amp;ROUND(IFERROR(IF(ABS('C-1'!Y39)&gt;=10,IF('C-1'!Y39&gt;=0,'C-1'!Y39*RANDBETWEEN(80,90)*0.01,'C-1'!Y39*RANDBETWEEN(110,120)*0.01),'C-1'!Y39-RANDBETWEEN(1,3)),0),0)&amp;"～"&amp;ROUND(IFERROR(IF(ABS('C-1'!Y39)&gt;=10,IF('C-1'!Y39&gt;=0,'C-1'!Y39*RANDBETWEEN(110,120)*0.01,'C-1'!Y39*RANDBETWEEN(80,90)*0.01),'C-1'!Y39+RANDBETWEEN(1,3)),0),0)&amp;"】")</f>
        <v>【-1～1】</v>
      </c>
      <c r="Z39" s="563" t="str">
        <f ca="1">IF('C-1'!Z39="","","【"&amp;ROUND(IFERROR(IF(ABS('C-1'!Z39)&gt;=10,IF('C-1'!Z39&gt;=0,'C-1'!Z39*RANDBETWEEN(80,90)*0.01,'C-1'!Z39*RANDBETWEEN(110,120)*0.01),'C-1'!Z39-RANDBETWEEN(1,3)),0),0)&amp;"～"&amp;ROUND(IFERROR(IF(ABS('C-1'!Z39)&gt;=10,IF('C-1'!Z39&gt;=0,'C-1'!Z39*RANDBETWEEN(110,120)*0.01,'C-1'!Z39*RANDBETWEEN(80,90)*0.01),'C-1'!Z39+RANDBETWEEN(1,3)),0),0)&amp;"】")</f>
        <v>【-2～3】</v>
      </c>
      <c r="AA39" s="563" t="str">
        <f ca="1">IF('C-1'!AA39="","","【"&amp;ROUND(IFERROR(IF(ABS('C-1'!AA39)&gt;=10,IF('C-1'!AA39&gt;=0,'C-1'!AA39*RANDBETWEEN(80,90)*0.01,'C-1'!AA39*RANDBETWEEN(110,120)*0.01),'C-1'!AA39-RANDBETWEEN(1,3)),0),0)&amp;"～"&amp;ROUND(IFERROR(IF(ABS('C-1'!AA39)&gt;=10,IF('C-1'!AA39&gt;=0,'C-1'!AA39*RANDBETWEEN(110,120)*0.01,'C-1'!AA39*RANDBETWEEN(80,90)*0.01),'C-1'!AA39+RANDBETWEEN(1,3)),0),0)&amp;"】")</f>
        <v>【-3～1】</v>
      </c>
      <c r="AB39" s="563" t="str">
        <f ca="1">IF('C-1'!AB39="","","【"&amp;ROUND(IFERROR(IF(ABS('C-1'!AB39)&gt;=10,IF('C-1'!AB39&gt;=0,'C-1'!AB39*RANDBETWEEN(80,90)*0.01,'C-1'!AB39*RANDBETWEEN(110,120)*0.01),'C-1'!AB39-RANDBETWEEN(1,3)),0),0)&amp;"～"&amp;ROUND(IFERROR(IF(ABS('C-1'!AB39)&gt;=10,IF('C-1'!AB39&gt;=0,'C-1'!AB39*RANDBETWEEN(110,120)*0.01,'C-1'!AB39*RANDBETWEEN(80,90)*0.01),'C-1'!AB39+RANDBETWEEN(1,3)),0),0)&amp;"】")</f>
        <v>【-3～2】</v>
      </c>
      <c r="AC39" s="563" t="str">
        <f ca="1">IF('C-1'!AC39="","","【"&amp;ROUND(IFERROR(IF(ABS('C-1'!AC39)&gt;=10,IF('C-1'!AC39&gt;=0,'C-1'!AC39*RANDBETWEEN(80,90)*0.01,'C-1'!AC39*RANDBETWEEN(110,120)*0.01),'C-1'!AC39-RANDBETWEEN(1,3)),0),0)&amp;"～"&amp;ROUND(IFERROR(IF(ABS('C-1'!AC39)&gt;=10,IF('C-1'!AC39&gt;=0,'C-1'!AC39*RANDBETWEEN(110,120)*0.01,'C-1'!AC39*RANDBETWEEN(80,90)*0.01),'C-1'!AC39+RANDBETWEEN(1,3)),0),0)&amp;"】")</f>
        <v>【-3～3】</v>
      </c>
      <c r="AD39" s="563" t="str">
        <f ca="1">IF('C-1'!AD39="","","【"&amp;ROUND(IFERROR(IF(ABS('C-1'!AD39)&gt;=10,IF('C-1'!AD39&gt;=0,'C-1'!AD39*RANDBETWEEN(80,90)*0.01,'C-1'!AD39*RANDBETWEEN(110,120)*0.01),'C-1'!AD39-RANDBETWEEN(1,3)),0),0)&amp;"～"&amp;ROUND(IFERROR(IF(ABS('C-1'!AD39)&gt;=10,IF('C-1'!AD39&gt;=0,'C-1'!AD39*RANDBETWEEN(110,120)*0.01,'C-1'!AD39*RANDBETWEEN(80,90)*0.01),'C-1'!AD39+RANDBETWEEN(1,3)),0),0)&amp;"】")</f>
        <v>【-1～2】</v>
      </c>
      <c r="AE39" s="563" t="str">
        <f ca="1">IF('C-1'!AE39="","","【"&amp;ROUND(IFERROR(IF(ABS('C-1'!AE39)&gt;=10,IF('C-1'!AE39&gt;=0,'C-1'!AE39*RANDBETWEEN(80,90)*0.01,'C-1'!AE39*RANDBETWEEN(110,120)*0.01),'C-1'!AE39-RANDBETWEEN(1,3)),0),0)&amp;"～"&amp;ROUND(IFERROR(IF(ABS('C-1'!AE39)&gt;=10,IF('C-1'!AE39&gt;=0,'C-1'!AE39*RANDBETWEEN(110,120)*0.01,'C-1'!AE39*RANDBETWEEN(80,90)*0.01),'C-1'!AE39+RANDBETWEEN(1,3)),0),0)&amp;"】")</f>
        <v>【-2～1】</v>
      </c>
    </row>
    <row r="40" spans="2:31" ht="30.75" customHeight="1" x14ac:dyDescent="0.15">
      <c r="B40" s="513" t="str">
        <f>IF('C-1'!B40="","",'C-1'!B40)</f>
        <v/>
      </c>
      <c r="C40" s="503" t="str">
        <f>IF('C-1'!C40="","",'C-1'!C40)</f>
        <v/>
      </c>
      <c r="D40" s="503" t="str">
        <f>IF('C-1'!D40="","",'C-1'!D40)</f>
        <v>輸入者</v>
      </c>
      <c r="E40" s="503" t="str">
        <f>IF('C-1'!E40="","",'C-1'!E40)</f>
        <v>非関連企業</v>
      </c>
      <c r="F40" s="494" t="str">
        <f>IF('C-1'!F40="","",'C-1'!F40)</f>
        <v/>
      </c>
      <c r="G40" s="494" t="str">
        <f>IF('C-1'!G40="","",'C-1'!G40)</f>
        <v/>
      </c>
      <c r="H40" s="492" t="str">
        <f>IF('C-1'!H40="","",'C-1'!H40)</f>
        <v/>
      </c>
      <c r="I40" s="494" t="str">
        <f>IF('C-1'!I40="","",'C-1'!I40)</f>
        <v/>
      </c>
      <c r="J40" s="494" t="str">
        <f>IF('C-1'!J40="","",'C-1'!J40)</f>
        <v/>
      </c>
      <c r="K40" s="504" t="str">
        <f>IF('C-1'!K40="","",'C-1'!K40)</f>
        <v/>
      </c>
      <c r="L40" s="504" t="str">
        <f>IF('C-1'!L40="","",'C-1'!L40)</f>
        <v/>
      </c>
      <c r="M40" s="504" t="str">
        <f>IF('C-1'!M40="","",'C-1'!M40)</f>
        <v/>
      </c>
      <c r="N40" s="504" t="str">
        <f>IF('C-1'!N40="","",'C-1'!N40)</f>
        <v/>
      </c>
      <c r="O40" s="562" t="str">
        <f ca="1">IF('C-1'!O40="","","【"&amp;ROUND(IFERROR(IF(ABS('C-1'!O40)&gt;=10,IF('C-1'!O40&gt;=0,'C-1'!O40*RANDBETWEEN(80,90)*0.01,'C-1'!O40*RANDBETWEEN(110,120)*0.01),'C-1'!O40-RANDBETWEEN(1,3)),0),0)&amp;"～"&amp;ROUND(IFERROR(IF(ABS('C-1'!O40)&gt;=10,IF('C-1'!O40&gt;=0,'C-1'!O40*RANDBETWEEN(110,120)*0.01,'C-1'!O40*RANDBETWEEN(80,90)*0.01),'C-1'!O40+RANDBETWEEN(1,3)),0),0)&amp;"】")</f>
        <v/>
      </c>
      <c r="P40" s="562" t="str">
        <f ca="1">IF('C-1'!P40="","","【"&amp;ROUND(IFERROR(IF(ABS('C-1'!P40)&gt;=10,IF('C-1'!P40&gt;=0,'C-1'!P40*RANDBETWEEN(80,90)*0.01,'C-1'!P40*RANDBETWEEN(110,120)*0.01),'C-1'!P40-RANDBETWEEN(1,3)),0),0)&amp;"～"&amp;ROUND(IFERROR(IF(ABS('C-1'!P40)&gt;=10,IF('C-1'!P40&gt;=0,'C-1'!P40*RANDBETWEEN(110,120)*0.01,'C-1'!P40*RANDBETWEEN(80,90)*0.01),'C-1'!P40+RANDBETWEEN(1,3)),0),0)&amp;"】")</f>
        <v/>
      </c>
      <c r="Q40" s="494" t="str">
        <f>IF('C-1'!Q40="","",'C-1'!Q40)</f>
        <v/>
      </c>
      <c r="R40" s="563" t="str">
        <f ca="1">IF('C-1'!R40="","","【"&amp;ROUND(IFERROR(IF(ABS('C-1'!R40)&gt;=10,IF('C-1'!R40&gt;=0,'C-1'!R40*RANDBETWEEN(80,90)*0.01,'C-1'!R40*RANDBETWEEN(110,120)*0.01),'C-1'!R40-RANDBETWEEN(1,3)),0),0)&amp;"～"&amp;ROUND(IFERROR(IF(ABS('C-1'!R40)&gt;=10,IF('C-1'!R40&gt;=0,'C-1'!R40*RANDBETWEEN(110,120)*0.01,'C-1'!R40*RANDBETWEEN(80,90)*0.01),'C-1'!R40+RANDBETWEEN(1,3)),0),0)&amp;"】")</f>
        <v>【-3～2】</v>
      </c>
      <c r="S40" s="533" t="str">
        <f ca="1">IF('C-1'!S40="","","【"&amp;ROUND(IFERROR(IF(ABS('C-1'!S40)&gt;=10,IF('C-1'!S40&gt;=0,'C-1'!S40*RANDBETWEEN(80,90)*0.01,'C-1'!S40*RANDBETWEEN(110,120)*0.01),'C-1'!S40-RANDBETWEEN(1,3)),0),0)&amp;"～"&amp;ROUND(IFERROR(IF(ABS('C-1'!S40)&gt;=10,IF('C-1'!S40&gt;=0,'C-1'!S40*RANDBETWEEN(110,120)*0.01,'C-1'!S40*RANDBETWEEN(80,90)*0.01),'C-1'!S40+RANDBETWEEN(1,3)),0),0)&amp;"】")</f>
        <v/>
      </c>
      <c r="T40" s="533" t="str">
        <f ca="1">IF('C-1'!T40="","","【"&amp;ROUND(IFERROR(IF(ABS('C-1'!T40)&gt;=10,IF('C-1'!T40&gt;=0,'C-1'!T40*RANDBETWEEN(80,90)*0.01,'C-1'!T40*RANDBETWEEN(110,120)*0.01),'C-1'!T40-RANDBETWEEN(1,3)),0),0)&amp;"～"&amp;ROUND(IFERROR(IF(ABS('C-1'!T40)&gt;=10,IF('C-1'!T40&gt;=0,'C-1'!T40*RANDBETWEEN(110,120)*0.01,'C-1'!T40*RANDBETWEEN(80,90)*0.01),'C-1'!T40+RANDBETWEEN(1,3)),0),0)&amp;"】")</f>
        <v/>
      </c>
      <c r="U40" s="533" t="str">
        <f ca="1">IF('C-1'!U40="","","【"&amp;ROUND(IFERROR(IF(ABS('C-1'!U40)&gt;=10,IF('C-1'!U40&gt;=0,'C-1'!U40*RANDBETWEEN(80,90)*0.01,'C-1'!U40*RANDBETWEEN(110,120)*0.01),'C-1'!U40-RANDBETWEEN(1,3)),0),0)&amp;"～"&amp;ROUND(IFERROR(IF(ABS('C-1'!U40)&gt;=10,IF('C-1'!U40&gt;=0,'C-1'!U40*RANDBETWEEN(110,120)*0.01,'C-1'!U40*RANDBETWEEN(80,90)*0.01),'C-1'!U40+RANDBETWEEN(1,3)),0),0)&amp;"】")</f>
        <v/>
      </c>
      <c r="V40" s="533" t="str">
        <f ca="1">IF('C-1'!V40="","","【"&amp;ROUND(IFERROR(IF(ABS('C-1'!V40)&gt;=10,IF('C-1'!V40&gt;=0,'C-1'!V40*RANDBETWEEN(80,90)*0.01,'C-1'!V40*RANDBETWEEN(110,120)*0.01),'C-1'!V40-RANDBETWEEN(1,3)),0),0)&amp;"～"&amp;ROUND(IFERROR(IF(ABS('C-1'!V40)&gt;=10,IF('C-1'!V40&gt;=0,'C-1'!V40*RANDBETWEEN(110,120)*0.01,'C-1'!V40*RANDBETWEEN(80,90)*0.01),'C-1'!V40+RANDBETWEEN(1,3)),0),0)&amp;"】")</f>
        <v/>
      </c>
      <c r="W40" s="533" t="str">
        <f ca="1">IF('C-1'!W40="","","【"&amp;ROUND(IFERROR(IF(ABS('C-1'!W40)&gt;=10,IF('C-1'!W40&gt;=0,'C-1'!W40*RANDBETWEEN(80,90)*0.01,'C-1'!W40*RANDBETWEEN(110,120)*0.01),'C-1'!W40-RANDBETWEEN(1,3)),0),0)&amp;"～"&amp;ROUND(IFERROR(IF(ABS('C-1'!W40)&gt;=10,IF('C-1'!W40&gt;=0,'C-1'!W40*RANDBETWEEN(110,120)*0.01,'C-1'!W40*RANDBETWEEN(80,90)*0.01),'C-1'!W40+RANDBETWEEN(1,3)),0),0)&amp;"】")</f>
        <v/>
      </c>
      <c r="X40" s="563" t="str">
        <f ca="1">IF('C-1'!X40="","","【"&amp;ROUND(IFERROR(IF(ABS('C-1'!X40)&gt;=10,IF('C-1'!X40&gt;=0,'C-1'!X40*RANDBETWEEN(80,90)*0.01,'C-1'!X40*RANDBETWEEN(110,120)*0.01),'C-1'!X40-RANDBETWEEN(1,3)),0),0)&amp;"～"&amp;ROUND(IFERROR(IF(ABS('C-1'!X40)&gt;=10,IF('C-1'!X40&gt;=0,'C-1'!X40*RANDBETWEEN(110,120)*0.01,'C-1'!X40*RANDBETWEEN(80,90)*0.01),'C-1'!X40+RANDBETWEEN(1,3)),0),0)&amp;"】")</f>
        <v>【-2～2】</v>
      </c>
      <c r="Y40" s="563" t="str">
        <f ca="1">IF('C-1'!Y40="","","【"&amp;ROUND(IFERROR(IF(ABS('C-1'!Y40)&gt;=10,IF('C-1'!Y40&gt;=0,'C-1'!Y40*RANDBETWEEN(80,90)*0.01,'C-1'!Y40*RANDBETWEEN(110,120)*0.01),'C-1'!Y40-RANDBETWEEN(1,3)),0),0)&amp;"～"&amp;ROUND(IFERROR(IF(ABS('C-1'!Y40)&gt;=10,IF('C-1'!Y40&gt;=0,'C-1'!Y40*RANDBETWEEN(110,120)*0.01,'C-1'!Y40*RANDBETWEEN(80,90)*0.01),'C-1'!Y40+RANDBETWEEN(1,3)),0),0)&amp;"】")</f>
        <v>【-1～3】</v>
      </c>
      <c r="Z40" s="563" t="str">
        <f ca="1">IF('C-1'!Z40="","","【"&amp;ROUND(IFERROR(IF(ABS('C-1'!Z40)&gt;=10,IF('C-1'!Z40&gt;=0,'C-1'!Z40*RANDBETWEEN(80,90)*0.01,'C-1'!Z40*RANDBETWEEN(110,120)*0.01),'C-1'!Z40-RANDBETWEEN(1,3)),0),0)&amp;"～"&amp;ROUND(IFERROR(IF(ABS('C-1'!Z40)&gt;=10,IF('C-1'!Z40&gt;=0,'C-1'!Z40*RANDBETWEEN(110,120)*0.01,'C-1'!Z40*RANDBETWEEN(80,90)*0.01),'C-1'!Z40+RANDBETWEEN(1,3)),0),0)&amp;"】")</f>
        <v>【-3～3】</v>
      </c>
      <c r="AA40" s="563" t="str">
        <f ca="1">IF('C-1'!AA40="","","【"&amp;ROUND(IFERROR(IF(ABS('C-1'!AA40)&gt;=10,IF('C-1'!AA40&gt;=0,'C-1'!AA40*RANDBETWEEN(80,90)*0.01,'C-1'!AA40*RANDBETWEEN(110,120)*0.01),'C-1'!AA40-RANDBETWEEN(1,3)),0),0)&amp;"～"&amp;ROUND(IFERROR(IF(ABS('C-1'!AA40)&gt;=10,IF('C-1'!AA40&gt;=0,'C-1'!AA40*RANDBETWEEN(110,120)*0.01,'C-1'!AA40*RANDBETWEEN(80,90)*0.01),'C-1'!AA40+RANDBETWEEN(1,3)),0),0)&amp;"】")</f>
        <v>【-3～1】</v>
      </c>
      <c r="AB40" s="563" t="str">
        <f ca="1">IF('C-1'!AB40="","","【"&amp;ROUND(IFERROR(IF(ABS('C-1'!AB40)&gt;=10,IF('C-1'!AB40&gt;=0,'C-1'!AB40*RANDBETWEEN(80,90)*0.01,'C-1'!AB40*RANDBETWEEN(110,120)*0.01),'C-1'!AB40-RANDBETWEEN(1,3)),0),0)&amp;"～"&amp;ROUND(IFERROR(IF(ABS('C-1'!AB40)&gt;=10,IF('C-1'!AB40&gt;=0,'C-1'!AB40*RANDBETWEEN(110,120)*0.01,'C-1'!AB40*RANDBETWEEN(80,90)*0.01),'C-1'!AB40+RANDBETWEEN(1,3)),0),0)&amp;"】")</f>
        <v>【-3～1】</v>
      </c>
      <c r="AC40" s="563" t="str">
        <f ca="1">IF('C-1'!AC40="","","【"&amp;ROUND(IFERROR(IF(ABS('C-1'!AC40)&gt;=10,IF('C-1'!AC40&gt;=0,'C-1'!AC40*RANDBETWEEN(80,90)*0.01,'C-1'!AC40*RANDBETWEEN(110,120)*0.01),'C-1'!AC40-RANDBETWEEN(1,3)),0),0)&amp;"～"&amp;ROUND(IFERROR(IF(ABS('C-1'!AC40)&gt;=10,IF('C-1'!AC40&gt;=0,'C-1'!AC40*RANDBETWEEN(110,120)*0.01,'C-1'!AC40*RANDBETWEEN(80,90)*0.01),'C-1'!AC40+RANDBETWEEN(1,3)),0),0)&amp;"】")</f>
        <v>【-3～2】</v>
      </c>
      <c r="AD40" s="563" t="str">
        <f ca="1">IF('C-1'!AD40="","","【"&amp;ROUND(IFERROR(IF(ABS('C-1'!AD40)&gt;=10,IF('C-1'!AD40&gt;=0,'C-1'!AD40*RANDBETWEEN(80,90)*0.01,'C-1'!AD40*RANDBETWEEN(110,120)*0.01),'C-1'!AD40-RANDBETWEEN(1,3)),0),0)&amp;"～"&amp;ROUND(IFERROR(IF(ABS('C-1'!AD40)&gt;=10,IF('C-1'!AD40&gt;=0,'C-1'!AD40*RANDBETWEEN(110,120)*0.01,'C-1'!AD40*RANDBETWEEN(80,90)*0.01),'C-1'!AD40+RANDBETWEEN(1,3)),0),0)&amp;"】")</f>
        <v>【-2～3】</v>
      </c>
      <c r="AE40" s="563" t="str">
        <f ca="1">IF('C-1'!AE40="","","【"&amp;ROUND(IFERROR(IF(ABS('C-1'!AE40)&gt;=10,IF('C-1'!AE40&gt;=0,'C-1'!AE40*RANDBETWEEN(80,90)*0.01,'C-1'!AE40*RANDBETWEEN(110,120)*0.01),'C-1'!AE40-RANDBETWEEN(1,3)),0),0)&amp;"～"&amp;ROUND(IFERROR(IF(ABS('C-1'!AE40)&gt;=10,IF('C-1'!AE40&gt;=0,'C-1'!AE40*RANDBETWEEN(110,120)*0.01,'C-1'!AE40*RANDBETWEEN(80,90)*0.01),'C-1'!AE40+RANDBETWEEN(1,3)),0),0)&amp;"】")</f>
        <v>【-1～3】</v>
      </c>
    </row>
    <row r="41" spans="2:31" ht="30.75" customHeight="1" x14ac:dyDescent="0.15">
      <c r="B41" s="513" t="str">
        <f>IF('C-1'!B41="","",'C-1'!B41)</f>
        <v/>
      </c>
      <c r="C41" s="503" t="str">
        <f>IF('C-1'!C41="","",'C-1'!C41)</f>
        <v/>
      </c>
      <c r="D41" s="503" t="str">
        <f>IF('C-1'!D41="","",'C-1'!D41)</f>
        <v>輸入者</v>
      </c>
      <c r="E41" s="503" t="str">
        <f>IF('C-1'!E41="","",'C-1'!E41)</f>
        <v>非関連企業</v>
      </c>
      <c r="F41" s="494" t="str">
        <f>IF('C-1'!F41="","",'C-1'!F41)</f>
        <v/>
      </c>
      <c r="G41" s="494" t="str">
        <f>IF('C-1'!G41="","",'C-1'!G41)</f>
        <v/>
      </c>
      <c r="H41" s="492" t="str">
        <f>IF('C-1'!H41="","",'C-1'!H41)</f>
        <v/>
      </c>
      <c r="I41" s="494" t="str">
        <f>IF('C-1'!I41="","",'C-1'!I41)</f>
        <v/>
      </c>
      <c r="J41" s="494" t="str">
        <f>IF('C-1'!J41="","",'C-1'!J41)</f>
        <v/>
      </c>
      <c r="K41" s="504" t="str">
        <f>IF('C-1'!K41="","",'C-1'!K41)</f>
        <v/>
      </c>
      <c r="L41" s="504" t="str">
        <f>IF('C-1'!L41="","",'C-1'!L41)</f>
        <v/>
      </c>
      <c r="M41" s="504" t="str">
        <f>IF('C-1'!M41="","",'C-1'!M41)</f>
        <v/>
      </c>
      <c r="N41" s="504" t="str">
        <f>IF('C-1'!N41="","",'C-1'!N41)</f>
        <v/>
      </c>
      <c r="O41" s="562" t="str">
        <f ca="1">IF('C-1'!O41="","","【"&amp;ROUND(IFERROR(IF(ABS('C-1'!O41)&gt;=10,IF('C-1'!O41&gt;=0,'C-1'!O41*RANDBETWEEN(80,90)*0.01,'C-1'!O41*RANDBETWEEN(110,120)*0.01),'C-1'!O41-RANDBETWEEN(1,3)),0),0)&amp;"～"&amp;ROUND(IFERROR(IF(ABS('C-1'!O41)&gt;=10,IF('C-1'!O41&gt;=0,'C-1'!O41*RANDBETWEEN(110,120)*0.01,'C-1'!O41*RANDBETWEEN(80,90)*0.01),'C-1'!O41+RANDBETWEEN(1,3)),0),0)&amp;"】")</f>
        <v/>
      </c>
      <c r="P41" s="562" t="str">
        <f ca="1">IF('C-1'!P41="","","【"&amp;ROUND(IFERROR(IF(ABS('C-1'!P41)&gt;=10,IF('C-1'!P41&gt;=0,'C-1'!P41*RANDBETWEEN(80,90)*0.01,'C-1'!P41*RANDBETWEEN(110,120)*0.01),'C-1'!P41-RANDBETWEEN(1,3)),0),0)&amp;"～"&amp;ROUND(IFERROR(IF(ABS('C-1'!P41)&gt;=10,IF('C-1'!P41&gt;=0,'C-1'!P41*RANDBETWEEN(110,120)*0.01,'C-1'!P41*RANDBETWEEN(80,90)*0.01),'C-1'!P41+RANDBETWEEN(1,3)),0),0)&amp;"】")</f>
        <v/>
      </c>
      <c r="Q41" s="494" t="str">
        <f>IF('C-1'!Q41="","",'C-1'!Q41)</f>
        <v/>
      </c>
      <c r="R41" s="563" t="str">
        <f ca="1">IF('C-1'!R41="","","【"&amp;ROUND(IFERROR(IF(ABS('C-1'!R41)&gt;=10,IF('C-1'!R41&gt;=0,'C-1'!R41*RANDBETWEEN(80,90)*0.01,'C-1'!R41*RANDBETWEEN(110,120)*0.01),'C-1'!R41-RANDBETWEEN(1,3)),0),0)&amp;"～"&amp;ROUND(IFERROR(IF(ABS('C-1'!R41)&gt;=10,IF('C-1'!R41&gt;=0,'C-1'!R41*RANDBETWEEN(110,120)*0.01,'C-1'!R41*RANDBETWEEN(80,90)*0.01),'C-1'!R41+RANDBETWEEN(1,3)),0),0)&amp;"】")</f>
        <v>【-1～3】</v>
      </c>
      <c r="S41" s="542" t="str">
        <f ca="1">IF('C-1'!S41="","","【"&amp;ROUND(IFERROR(IF(ABS('C-1'!S41)&gt;=10,IF('C-1'!S41&gt;=0,'C-1'!S41*RANDBETWEEN(80,90)*0.01,'C-1'!S41*RANDBETWEEN(110,120)*0.01),'C-1'!S41-RANDBETWEEN(1,3)),0),0)&amp;"～"&amp;ROUND(IFERROR(IF(ABS('C-1'!S41)&gt;=10,IF('C-1'!S41&gt;=0,'C-1'!S41*RANDBETWEEN(110,120)*0.01,'C-1'!S41*RANDBETWEEN(80,90)*0.01),'C-1'!S41+RANDBETWEEN(1,3)),0),0)&amp;"】")</f>
        <v/>
      </c>
      <c r="T41" s="542" t="str">
        <f ca="1">IF('C-1'!T41="","","【"&amp;ROUND(IFERROR(IF(ABS('C-1'!T41)&gt;=10,IF('C-1'!T41&gt;=0,'C-1'!T41*RANDBETWEEN(80,90)*0.01,'C-1'!T41*RANDBETWEEN(110,120)*0.01),'C-1'!T41-RANDBETWEEN(1,3)),0),0)&amp;"～"&amp;ROUND(IFERROR(IF(ABS('C-1'!T41)&gt;=10,IF('C-1'!T41&gt;=0,'C-1'!T41*RANDBETWEEN(110,120)*0.01,'C-1'!T41*RANDBETWEEN(80,90)*0.01),'C-1'!T41+RANDBETWEEN(1,3)),0),0)&amp;"】")</f>
        <v/>
      </c>
      <c r="U41" s="542" t="str">
        <f ca="1">IF('C-1'!U41="","","【"&amp;ROUND(IFERROR(IF(ABS('C-1'!U41)&gt;=10,IF('C-1'!U41&gt;=0,'C-1'!U41*RANDBETWEEN(80,90)*0.01,'C-1'!U41*RANDBETWEEN(110,120)*0.01),'C-1'!U41-RANDBETWEEN(1,3)),0),0)&amp;"～"&amp;ROUND(IFERROR(IF(ABS('C-1'!U41)&gt;=10,IF('C-1'!U41&gt;=0,'C-1'!U41*RANDBETWEEN(110,120)*0.01,'C-1'!U41*RANDBETWEEN(80,90)*0.01),'C-1'!U41+RANDBETWEEN(1,3)),0),0)&amp;"】")</f>
        <v/>
      </c>
      <c r="V41" s="542" t="str">
        <f ca="1">IF('C-1'!V41="","","【"&amp;ROUND(IFERROR(IF(ABS('C-1'!V41)&gt;=10,IF('C-1'!V41&gt;=0,'C-1'!V41*RANDBETWEEN(80,90)*0.01,'C-1'!V41*RANDBETWEEN(110,120)*0.01),'C-1'!V41-RANDBETWEEN(1,3)),0),0)&amp;"～"&amp;ROUND(IFERROR(IF(ABS('C-1'!V41)&gt;=10,IF('C-1'!V41&gt;=0,'C-1'!V41*RANDBETWEEN(110,120)*0.01,'C-1'!V41*RANDBETWEEN(80,90)*0.01),'C-1'!V41+RANDBETWEEN(1,3)),0),0)&amp;"】")</f>
        <v/>
      </c>
      <c r="W41" s="542" t="str">
        <f ca="1">IF('C-1'!W41="","","【"&amp;ROUND(IFERROR(IF(ABS('C-1'!W41)&gt;=10,IF('C-1'!W41&gt;=0,'C-1'!W41*RANDBETWEEN(80,90)*0.01,'C-1'!W41*RANDBETWEEN(110,120)*0.01),'C-1'!W41-RANDBETWEEN(1,3)),0),0)&amp;"～"&amp;ROUND(IFERROR(IF(ABS('C-1'!W41)&gt;=10,IF('C-1'!W41&gt;=0,'C-1'!W41*RANDBETWEEN(110,120)*0.01,'C-1'!W41*RANDBETWEEN(80,90)*0.01),'C-1'!W41+RANDBETWEEN(1,3)),0),0)&amp;"】")</f>
        <v/>
      </c>
      <c r="X41" s="563" t="str">
        <f ca="1">IF('C-1'!X41="","","【"&amp;ROUND(IFERROR(IF(ABS('C-1'!X41)&gt;=10,IF('C-1'!X41&gt;=0,'C-1'!X41*RANDBETWEEN(80,90)*0.01,'C-1'!X41*RANDBETWEEN(110,120)*0.01),'C-1'!X41-RANDBETWEEN(1,3)),0),0)&amp;"～"&amp;ROUND(IFERROR(IF(ABS('C-1'!X41)&gt;=10,IF('C-1'!X41&gt;=0,'C-1'!X41*RANDBETWEEN(110,120)*0.01,'C-1'!X41*RANDBETWEEN(80,90)*0.01),'C-1'!X41+RANDBETWEEN(1,3)),0),0)&amp;"】")</f>
        <v>【-1～3】</v>
      </c>
      <c r="Y41" s="563" t="str">
        <f ca="1">IF('C-1'!Y41="","","【"&amp;ROUND(IFERROR(IF(ABS('C-1'!Y41)&gt;=10,IF('C-1'!Y41&gt;=0,'C-1'!Y41*RANDBETWEEN(80,90)*0.01,'C-1'!Y41*RANDBETWEEN(110,120)*0.01),'C-1'!Y41-RANDBETWEEN(1,3)),0),0)&amp;"～"&amp;ROUND(IFERROR(IF(ABS('C-1'!Y41)&gt;=10,IF('C-1'!Y41&gt;=0,'C-1'!Y41*RANDBETWEEN(110,120)*0.01,'C-1'!Y41*RANDBETWEEN(80,90)*0.01),'C-1'!Y41+RANDBETWEEN(1,3)),0),0)&amp;"】")</f>
        <v>【-3～2】</v>
      </c>
      <c r="Z41" s="563" t="str">
        <f ca="1">IF('C-1'!Z41="","","【"&amp;ROUND(IFERROR(IF(ABS('C-1'!Z41)&gt;=10,IF('C-1'!Z41&gt;=0,'C-1'!Z41*RANDBETWEEN(80,90)*0.01,'C-1'!Z41*RANDBETWEEN(110,120)*0.01),'C-1'!Z41-RANDBETWEEN(1,3)),0),0)&amp;"～"&amp;ROUND(IFERROR(IF(ABS('C-1'!Z41)&gt;=10,IF('C-1'!Z41&gt;=0,'C-1'!Z41*RANDBETWEEN(110,120)*0.01,'C-1'!Z41*RANDBETWEEN(80,90)*0.01),'C-1'!Z41+RANDBETWEEN(1,3)),0),0)&amp;"】")</f>
        <v>【-1～3】</v>
      </c>
      <c r="AA41" s="563" t="str">
        <f ca="1">IF('C-1'!AA41="","","【"&amp;ROUND(IFERROR(IF(ABS('C-1'!AA41)&gt;=10,IF('C-1'!AA41&gt;=0,'C-1'!AA41*RANDBETWEEN(80,90)*0.01,'C-1'!AA41*RANDBETWEEN(110,120)*0.01),'C-1'!AA41-RANDBETWEEN(1,3)),0),0)&amp;"～"&amp;ROUND(IFERROR(IF(ABS('C-1'!AA41)&gt;=10,IF('C-1'!AA41&gt;=0,'C-1'!AA41*RANDBETWEEN(110,120)*0.01,'C-1'!AA41*RANDBETWEEN(80,90)*0.01),'C-1'!AA41+RANDBETWEEN(1,3)),0),0)&amp;"】")</f>
        <v>【-1～1】</v>
      </c>
      <c r="AB41" s="563" t="str">
        <f ca="1">IF('C-1'!AB41="","","【"&amp;ROUND(IFERROR(IF(ABS('C-1'!AB41)&gt;=10,IF('C-1'!AB41&gt;=0,'C-1'!AB41*RANDBETWEEN(80,90)*0.01,'C-1'!AB41*RANDBETWEEN(110,120)*0.01),'C-1'!AB41-RANDBETWEEN(1,3)),0),0)&amp;"～"&amp;ROUND(IFERROR(IF(ABS('C-1'!AB41)&gt;=10,IF('C-1'!AB41&gt;=0,'C-1'!AB41*RANDBETWEEN(110,120)*0.01,'C-1'!AB41*RANDBETWEEN(80,90)*0.01),'C-1'!AB41+RANDBETWEEN(1,3)),0),0)&amp;"】")</f>
        <v>【-2～1】</v>
      </c>
      <c r="AC41" s="563" t="str">
        <f ca="1">IF('C-1'!AC41="","","【"&amp;ROUND(IFERROR(IF(ABS('C-1'!AC41)&gt;=10,IF('C-1'!AC41&gt;=0,'C-1'!AC41*RANDBETWEEN(80,90)*0.01,'C-1'!AC41*RANDBETWEEN(110,120)*0.01),'C-1'!AC41-RANDBETWEEN(1,3)),0),0)&amp;"～"&amp;ROUND(IFERROR(IF(ABS('C-1'!AC41)&gt;=10,IF('C-1'!AC41&gt;=0,'C-1'!AC41*RANDBETWEEN(110,120)*0.01,'C-1'!AC41*RANDBETWEEN(80,90)*0.01),'C-1'!AC41+RANDBETWEEN(1,3)),0),0)&amp;"】")</f>
        <v>【-2～2】</v>
      </c>
      <c r="AD41" s="563" t="str">
        <f ca="1">IF('C-1'!AD41="","","【"&amp;ROUND(IFERROR(IF(ABS('C-1'!AD41)&gt;=10,IF('C-1'!AD41&gt;=0,'C-1'!AD41*RANDBETWEEN(80,90)*0.01,'C-1'!AD41*RANDBETWEEN(110,120)*0.01),'C-1'!AD41-RANDBETWEEN(1,3)),0),0)&amp;"～"&amp;ROUND(IFERROR(IF(ABS('C-1'!AD41)&gt;=10,IF('C-1'!AD41&gt;=0,'C-1'!AD41*RANDBETWEEN(110,120)*0.01,'C-1'!AD41*RANDBETWEEN(80,90)*0.01),'C-1'!AD41+RANDBETWEEN(1,3)),0),0)&amp;"】")</f>
        <v>【-1～1】</v>
      </c>
      <c r="AE41" s="563" t="str">
        <f ca="1">IF('C-1'!AE41="","","【"&amp;ROUND(IFERROR(IF(ABS('C-1'!AE41)&gt;=10,IF('C-1'!AE41&gt;=0,'C-1'!AE41*RANDBETWEEN(80,90)*0.01,'C-1'!AE41*RANDBETWEEN(110,120)*0.01),'C-1'!AE41-RANDBETWEEN(1,3)),0),0)&amp;"～"&amp;ROUND(IFERROR(IF(ABS('C-1'!AE41)&gt;=10,IF('C-1'!AE41&gt;=0,'C-1'!AE41*RANDBETWEEN(110,120)*0.01,'C-1'!AE41*RANDBETWEEN(80,90)*0.01),'C-1'!AE41+RANDBETWEEN(1,3)),0),0)&amp;"】")</f>
        <v>【-3～2】</v>
      </c>
    </row>
    <row r="42" spans="2:31" ht="30.75" customHeight="1" x14ac:dyDescent="0.15">
      <c r="B42" s="513" t="str">
        <f>IF('C-1'!B42="","",'C-1'!B42)</f>
        <v/>
      </c>
      <c r="C42" s="503" t="str">
        <f>IF('C-1'!C42="","",'C-1'!C42)</f>
        <v/>
      </c>
      <c r="D42" s="503" t="str">
        <f>IF('C-1'!D42="","",'C-1'!D42)</f>
        <v>輸入者</v>
      </c>
      <c r="E42" s="503" t="str">
        <f>IF('C-1'!E42="","",'C-1'!E42)</f>
        <v>非関連企業</v>
      </c>
      <c r="F42" s="494" t="str">
        <f>IF('C-1'!F42="","",'C-1'!F42)</f>
        <v/>
      </c>
      <c r="G42" s="494" t="str">
        <f>IF('C-1'!G42="","",'C-1'!G42)</f>
        <v/>
      </c>
      <c r="H42" s="492" t="str">
        <f>IF('C-1'!H42="","",'C-1'!H42)</f>
        <v/>
      </c>
      <c r="I42" s="494" t="str">
        <f>IF('C-1'!I42="","",'C-1'!I42)</f>
        <v/>
      </c>
      <c r="J42" s="494" t="str">
        <f>IF('C-1'!J42="","",'C-1'!J42)</f>
        <v/>
      </c>
      <c r="K42" s="504" t="str">
        <f>IF('C-1'!K42="","",'C-1'!K42)</f>
        <v/>
      </c>
      <c r="L42" s="504" t="str">
        <f>IF('C-1'!L42="","",'C-1'!L42)</f>
        <v/>
      </c>
      <c r="M42" s="504" t="str">
        <f>IF('C-1'!M42="","",'C-1'!M42)</f>
        <v/>
      </c>
      <c r="N42" s="504" t="str">
        <f>IF('C-1'!N42="","",'C-1'!N42)</f>
        <v/>
      </c>
      <c r="O42" s="562" t="str">
        <f ca="1">IF('C-1'!O42="","","【"&amp;ROUND(IFERROR(IF(ABS('C-1'!O42)&gt;=10,IF('C-1'!O42&gt;=0,'C-1'!O42*RANDBETWEEN(80,90)*0.01,'C-1'!O42*RANDBETWEEN(110,120)*0.01),'C-1'!O42-RANDBETWEEN(1,3)),0),0)&amp;"～"&amp;ROUND(IFERROR(IF(ABS('C-1'!O42)&gt;=10,IF('C-1'!O42&gt;=0,'C-1'!O42*RANDBETWEEN(110,120)*0.01,'C-1'!O42*RANDBETWEEN(80,90)*0.01),'C-1'!O42+RANDBETWEEN(1,3)),0),0)&amp;"】")</f>
        <v/>
      </c>
      <c r="P42" s="562" t="str">
        <f ca="1">IF('C-1'!P42="","","【"&amp;ROUND(IFERROR(IF(ABS('C-1'!P42)&gt;=10,IF('C-1'!P42&gt;=0,'C-1'!P42*RANDBETWEEN(80,90)*0.01,'C-1'!P42*RANDBETWEEN(110,120)*0.01),'C-1'!P42-RANDBETWEEN(1,3)),0),0)&amp;"～"&amp;ROUND(IFERROR(IF(ABS('C-1'!P42)&gt;=10,IF('C-1'!P42&gt;=0,'C-1'!P42*RANDBETWEEN(110,120)*0.01,'C-1'!P42*RANDBETWEEN(80,90)*0.01),'C-1'!P42+RANDBETWEEN(1,3)),0),0)&amp;"】")</f>
        <v/>
      </c>
      <c r="Q42" s="494" t="str">
        <f>IF('C-1'!Q42="","",'C-1'!Q42)</f>
        <v/>
      </c>
      <c r="R42" s="563" t="str">
        <f ca="1">IF('C-1'!R42="","","【"&amp;ROUND(IFERROR(IF(ABS('C-1'!R42)&gt;=10,IF('C-1'!R42&gt;=0,'C-1'!R42*RANDBETWEEN(80,90)*0.01,'C-1'!R42*RANDBETWEEN(110,120)*0.01),'C-1'!R42-RANDBETWEEN(1,3)),0),0)&amp;"～"&amp;ROUND(IFERROR(IF(ABS('C-1'!R42)&gt;=10,IF('C-1'!R42&gt;=0,'C-1'!R42*RANDBETWEEN(110,120)*0.01,'C-1'!R42*RANDBETWEEN(80,90)*0.01),'C-1'!R42+RANDBETWEEN(1,3)),0),0)&amp;"】")</f>
        <v>【-1～2】</v>
      </c>
      <c r="S42" s="542" t="str">
        <f ca="1">IF('C-1'!S42="","","【"&amp;ROUND(IFERROR(IF(ABS('C-1'!S42)&gt;=10,IF('C-1'!S42&gt;=0,'C-1'!S42*RANDBETWEEN(80,90)*0.01,'C-1'!S42*RANDBETWEEN(110,120)*0.01),'C-1'!S42-RANDBETWEEN(1,3)),0),0)&amp;"～"&amp;ROUND(IFERROR(IF(ABS('C-1'!S42)&gt;=10,IF('C-1'!S42&gt;=0,'C-1'!S42*RANDBETWEEN(110,120)*0.01,'C-1'!S42*RANDBETWEEN(80,90)*0.01),'C-1'!S42+RANDBETWEEN(1,3)),0),0)&amp;"】")</f>
        <v/>
      </c>
      <c r="T42" s="542" t="str">
        <f ca="1">IF('C-1'!T42="","","【"&amp;ROUND(IFERROR(IF(ABS('C-1'!T42)&gt;=10,IF('C-1'!T42&gt;=0,'C-1'!T42*RANDBETWEEN(80,90)*0.01,'C-1'!T42*RANDBETWEEN(110,120)*0.01),'C-1'!T42-RANDBETWEEN(1,3)),0),0)&amp;"～"&amp;ROUND(IFERROR(IF(ABS('C-1'!T42)&gt;=10,IF('C-1'!T42&gt;=0,'C-1'!T42*RANDBETWEEN(110,120)*0.01,'C-1'!T42*RANDBETWEEN(80,90)*0.01),'C-1'!T42+RANDBETWEEN(1,3)),0),0)&amp;"】")</f>
        <v/>
      </c>
      <c r="U42" s="542" t="str">
        <f ca="1">IF('C-1'!U42="","","【"&amp;ROUND(IFERROR(IF(ABS('C-1'!U42)&gt;=10,IF('C-1'!U42&gt;=0,'C-1'!U42*RANDBETWEEN(80,90)*0.01,'C-1'!U42*RANDBETWEEN(110,120)*0.01),'C-1'!U42-RANDBETWEEN(1,3)),0),0)&amp;"～"&amp;ROUND(IFERROR(IF(ABS('C-1'!U42)&gt;=10,IF('C-1'!U42&gt;=0,'C-1'!U42*RANDBETWEEN(110,120)*0.01,'C-1'!U42*RANDBETWEEN(80,90)*0.01),'C-1'!U42+RANDBETWEEN(1,3)),0),0)&amp;"】")</f>
        <v/>
      </c>
      <c r="V42" s="542" t="str">
        <f ca="1">IF('C-1'!V42="","","【"&amp;ROUND(IFERROR(IF(ABS('C-1'!V42)&gt;=10,IF('C-1'!V42&gt;=0,'C-1'!V42*RANDBETWEEN(80,90)*0.01,'C-1'!V42*RANDBETWEEN(110,120)*0.01),'C-1'!V42-RANDBETWEEN(1,3)),0),0)&amp;"～"&amp;ROUND(IFERROR(IF(ABS('C-1'!V42)&gt;=10,IF('C-1'!V42&gt;=0,'C-1'!V42*RANDBETWEEN(110,120)*0.01,'C-1'!V42*RANDBETWEEN(80,90)*0.01),'C-1'!V42+RANDBETWEEN(1,3)),0),0)&amp;"】")</f>
        <v/>
      </c>
      <c r="W42" s="542" t="str">
        <f ca="1">IF('C-1'!W42="","","【"&amp;ROUND(IFERROR(IF(ABS('C-1'!W42)&gt;=10,IF('C-1'!W42&gt;=0,'C-1'!W42*RANDBETWEEN(80,90)*0.01,'C-1'!W42*RANDBETWEEN(110,120)*0.01),'C-1'!W42-RANDBETWEEN(1,3)),0),0)&amp;"～"&amp;ROUND(IFERROR(IF(ABS('C-1'!W42)&gt;=10,IF('C-1'!W42&gt;=0,'C-1'!W42*RANDBETWEEN(110,120)*0.01,'C-1'!W42*RANDBETWEEN(80,90)*0.01),'C-1'!W42+RANDBETWEEN(1,3)),0),0)&amp;"】")</f>
        <v/>
      </c>
      <c r="X42" s="563" t="str">
        <f ca="1">IF('C-1'!X42="","","【"&amp;ROUND(IFERROR(IF(ABS('C-1'!X42)&gt;=10,IF('C-1'!X42&gt;=0,'C-1'!X42*RANDBETWEEN(80,90)*0.01,'C-1'!X42*RANDBETWEEN(110,120)*0.01),'C-1'!X42-RANDBETWEEN(1,3)),0),0)&amp;"～"&amp;ROUND(IFERROR(IF(ABS('C-1'!X42)&gt;=10,IF('C-1'!X42&gt;=0,'C-1'!X42*RANDBETWEEN(110,120)*0.01,'C-1'!X42*RANDBETWEEN(80,90)*0.01),'C-1'!X42+RANDBETWEEN(1,3)),0),0)&amp;"】")</f>
        <v>【-1～2】</v>
      </c>
      <c r="Y42" s="563" t="str">
        <f ca="1">IF('C-1'!Y42="","","【"&amp;ROUND(IFERROR(IF(ABS('C-1'!Y42)&gt;=10,IF('C-1'!Y42&gt;=0,'C-1'!Y42*RANDBETWEEN(80,90)*0.01,'C-1'!Y42*RANDBETWEEN(110,120)*0.01),'C-1'!Y42-RANDBETWEEN(1,3)),0),0)&amp;"～"&amp;ROUND(IFERROR(IF(ABS('C-1'!Y42)&gt;=10,IF('C-1'!Y42&gt;=0,'C-1'!Y42*RANDBETWEEN(110,120)*0.01,'C-1'!Y42*RANDBETWEEN(80,90)*0.01),'C-1'!Y42+RANDBETWEEN(1,3)),0),0)&amp;"】")</f>
        <v>【-3～3】</v>
      </c>
      <c r="Z42" s="563" t="str">
        <f ca="1">IF('C-1'!Z42="","","【"&amp;ROUND(IFERROR(IF(ABS('C-1'!Z42)&gt;=10,IF('C-1'!Z42&gt;=0,'C-1'!Z42*RANDBETWEEN(80,90)*0.01,'C-1'!Z42*RANDBETWEEN(110,120)*0.01),'C-1'!Z42-RANDBETWEEN(1,3)),0),0)&amp;"～"&amp;ROUND(IFERROR(IF(ABS('C-1'!Z42)&gt;=10,IF('C-1'!Z42&gt;=0,'C-1'!Z42*RANDBETWEEN(110,120)*0.01,'C-1'!Z42*RANDBETWEEN(80,90)*0.01),'C-1'!Z42+RANDBETWEEN(1,3)),0),0)&amp;"】")</f>
        <v>【-3～3】</v>
      </c>
      <c r="AA42" s="563" t="str">
        <f ca="1">IF('C-1'!AA42="","","【"&amp;ROUND(IFERROR(IF(ABS('C-1'!AA42)&gt;=10,IF('C-1'!AA42&gt;=0,'C-1'!AA42*RANDBETWEEN(80,90)*0.01,'C-1'!AA42*RANDBETWEEN(110,120)*0.01),'C-1'!AA42-RANDBETWEEN(1,3)),0),0)&amp;"～"&amp;ROUND(IFERROR(IF(ABS('C-1'!AA42)&gt;=10,IF('C-1'!AA42&gt;=0,'C-1'!AA42*RANDBETWEEN(110,120)*0.01,'C-1'!AA42*RANDBETWEEN(80,90)*0.01),'C-1'!AA42+RANDBETWEEN(1,3)),0),0)&amp;"】")</f>
        <v>【-3～2】</v>
      </c>
      <c r="AB42" s="563" t="str">
        <f ca="1">IF('C-1'!AB42="","","【"&amp;ROUND(IFERROR(IF(ABS('C-1'!AB42)&gt;=10,IF('C-1'!AB42&gt;=0,'C-1'!AB42*RANDBETWEEN(80,90)*0.01,'C-1'!AB42*RANDBETWEEN(110,120)*0.01),'C-1'!AB42-RANDBETWEEN(1,3)),0),0)&amp;"～"&amp;ROUND(IFERROR(IF(ABS('C-1'!AB42)&gt;=10,IF('C-1'!AB42&gt;=0,'C-1'!AB42*RANDBETWEEN(110,120)*0.01,'C-1'!AB42*RANDBETWEEN(80,90)*0.01),'C-1'!AB42+RANDBETWEEN(1,3)),0),0)&amp;"】")</f>
        <v>【-2～2】</v>
      </c>
      <c r="AC42" s="563" t="str">
        <f ca="1">IF('C-1'!AC42="","","【"&amp;ROUND(IFERROR(IF(ABS('C-1'!AC42)&gt;=10,IF('C-1'!AC42&gt;=0,'C-1'!AC42*RANDBETWEEN(80,90)*0.01,'C-1'!AC42*RANDBETWEEN(110,120)*0.01),'C-1'!AC42-RANDBETWEEN(1,3)),0),0)&amp;"～"&amp;ROUND(IFERROR(IF(ABS('C-1'!AC42)&gt;=10,IF('C-1'!AC42&gt;=0,'C-1'!AC42*RANDBETWEEN(110,120)*0.01,'C-1'!AC42*RANDBETWEEN(80,90)*0.01),'C-1'!AC42+RANDBETWEEN(1,3)),0),0)&amp;"】")</f>
        <v>【-1～3】</v>
      </c>
      <c r="AD42" s="563" t="str">
        <f ca="1">IF('C-1'!AD42="","","【"&amp;ROUND(IFERROR(IF(ABS('C-1'!AD42)&gt;=10,IF('C-1'!AD42&gt;=0,'C-1'!AD42*RANDBETWEEN(80,90)*0.01,'C-1'!AD42*RANDBETWEEN(110,120)*0.01),'C-1'!AD42-RANDBETWEEN(1,3)),0),0)&amp;"～"&amp;ROUND(IFERROR(IF(ABS('C-1'!AD42)&gt;=10,IF('C-1'!AD42&gt;=0,'C-1'!AD42*RANDBETWEEN(110,120)*0.01,'C-1'!AD42*RANDBETWEEN(80,90)*0.01),'C-1'!AD42+RANDBETWEEN(1,3)),0),0)&amp;"】")</f>
        <v>【-3～2】</v>
      </c>
      <c r="AE42" s="563" t="str">
        <f ca="1">IF('C-1'!AE42="","","【"&amp;ROUND(IFERROR(IF(ABS('C-1'!AE42)&gt;=10,IF('C-1'!AE42&gt;=0,'C-1'!AE42*RANDBETWEEN(80,90)*0.01,'C-1'!AE42*RANDBETWEEN(110,120)*0.01),'C-1'!AE42-RANDBETWEEN(1,3)),0),0)&amp;"～"&amp;ROUND(IFERROR(IF(ABS('C-1'!AE42)&gt;=10,IF('C-1'!AE42&gt;=0,'C-1'!AE42*RANDBETWEEN(110,120)*0.01,'C-1'!AE42*RANDBETWEEN(80,90)*0.01),'C-1'!AE42+RANDBETWEEN(1,3)),0),0)&amp;"】")</f>
        <v>【-2～1】</v>
      </c>
    </row>
    <row r="43" spans="2:31" ht="30.75" customHeight="1" x14ac:dyDescent="0.15">
      <c r="B43" s="513" t="str">
        <f>IF('C-1'!B43="","",'C-1'!B43)</f>
        <v/>
      </c>
      <c r="C43" s="503" t="str">
        <f>IF('C-1'!C43="","",'C-1'!C43)</f>
        <v/>
      </c>
      <c r="D43" s="503" t="str">
        <f>IF('C-1'!D43="","",'C-1'!D43)</f>
        <v>輸入者</v>
      </c>
      <c r="E43" s="503" t="str">
        <f>IF('C-1'!E43="","",'C-1'!E43)</f>
        <v>非関連企業</v>
      </c>
      <c r="F43" s="494" t="str">
        <f>IF('C-1'!F43="","",'C-1'!F43)</f>
        <v/>
      </c>
      <c r="G43" s="494" t="str">
        <f>IF('C-1'!G43="","",'C-1'!G43)</f>
        <v/>
      </c>
      <c r="H43" s="492" t="str">
        <f>IF('C-1'!H43="","",'C-1'!H43)</f>
        <v/>
      </c>
      <c r="I43" s="494" t="str">
        <f>IF('C-1'!I43="","",'C-1'!I43)</f>
        <v/>
      </c>
      <c r="J43" s="494" t="str">
        <f>IF('C-1'!J43="","",'C-1'!J43)</f>
        <v/>
      </c>
      <c r="K43" s="504" t="str">
        <f>IF('C-1'!K43="","",'C-1'!K43)</f>
        <v/>
      </c>
      <c r="L43" s="504" t="str">
        <f>IF('C-1'!L43="","",'C-1'!L43)</f>
        <v/>
      </c>
      <c r="M43" s="504" t="str">
        <f>IF('C-1'!M43="","",'C-1'!M43)</f>
        <v/>
      </c>
      <c r="N43" s="504" t="str">
        <f>IF('C-1'!N43="","",'C-1'!N43)</f>
        <v/>
      </c>
      <c r="O43" s="562" t="str">
        <f ca="1">IF('C-1'!O43="","","【"&amp;ROUND(IFERROR(IF(ABS('C-1'!O43)&gt;=10,IF('C-1'!O43&gt;=0,'C-1'!O43*RANDBETWEEN(80,90)*0.01,'C-1'!O43*RANDBETWEEN(110,120)*0.01),'C-1'!O43-RANDBETWEEN(1,3)),0),0)&amp;"～"&amp;ROUND(IFERROR(IF(ABS('C-1'!O43)&gt;=10,IF('C-1'!O43&gt;=0,'C-1'!O43*RANDBETWEEN(110,120)*0.01,'C-1'!O43*RANDBETWEEN(80,90)*0.01),'C-1'!O43+RANDBETWEEN(1,3)),0),0)&amp;"】")</f>
        <v/>
      </c>
      <c r="P43" s="562" t="str">
        <f ca="1">IF('C-1'!P43="","","【"&amp;ROUND(IFERROR(IF(ABS('C-1'!P43)&gt;=10,IF('C-1'!P43&gt;=0,'C-1'!P43*RANDBETWEEN(80,90)*0.01,'C-1'!P43*RANDBETWEEN(110,120)*0.01),'C-1'!P43-RANDBETWEEN(1,3)),0),0)&amp;"～"&amp;ROUND(IFERROR(IF(ABS('C-1'!P43)&gt;=10,IF('C-1'!P43&gt;=0,'C-1'!P43*RANDBETWEEN(110,120)*0.01,'C-1'!P43*RANDBETWEEN(80,90)*0.01),'C-1'!P43+RANDBETWEEN(1,3)),0),0)&amp;"】")</f>
        <v/>
      </c>
      <c r="Q43" s="494" t="str">
        <f>IF('C-1'!Q43="","",'C-1'!Q43)</f>
        <v/>
      </c>
      <c r="R43" s="563" t="str">
        <f ca="1">IF('C-1'!R43="","","【"&amp;ROUND(IFERROR(IF(ABS('C-1'!R43)&gt;=10,IF('C-1'!R43&gt;=0,'C-1'!R43*RANDBETWEEN(80,90)*0.01,'C-1'!R43*RANDBETWEEN(110,120)*0.01),'C-1'!R43-RANDBETWEEN(1,3)),0),0)&amp;"～"&amp;ROUND(IFERROR(IF(ABS('C-1'!R43)&gt;=10,IF('C-1'!R43&gt;=0,'C-1'!R43*RANDBETWEEN(110,120)*0.01,'C-1'!R43*RANDBETWEEN(80,90)*0.01),'C-1'!R43+RANDBETWEEN(1,3)),0),0)&amp;"】")</f>
        <v>【-3～2】</v>
      </c>
      <c r="S43" s="542" t="str">
        <f ca="1">IF('C-1'!S43="","","【"&amp;ROUND(IFERROR(IF(ABS('C-1'!S43)&gt;=10,IF('C-1'!S43&gt;=0,'C-1'!S43*RANDBETWEEN(80,90)*0.01,'C-1'!S43*RANDBETWEEN(110,120)*0.01),'C-1'!S43-RANDBETWEEN(1,3)),0),0)&amp;"～"&amp;ROUND(IFERROR(IF(ABS('C-1'!S43)&gt;=10,IF('C-1'!S43&gt;=0,'C-1'!S43*RANDBETWEEN(110,120)*0.01,'C-1'!S43*RANDBETWEEN(80,90)*0.01),'C-1'!S43+RANDBETWEEN(1,3)),0),0)&amp;"】")</f>
        <v/>
      </c>
      <c r="T43" s="542" t="str">
        <f ca="1">IF('C-1'!T43="","","【"&amp;ROUND(IFERROR(IF(ABS('C-1'!T43)&gt;=10,IF('C-1'!T43&gt;=0,'C-1'!T43*RANDBETWEEN(80,90)*0.01,'C-1'!T43*RANDBETWEEN(110,120)*0.01),'C-1'!T43-RANDBETWEEN(1,3)),0),0)&amp;"～"&amp;ROUND(IFERROR(IF(ABS('C-1'!T43)&gt;=10,IF('C-1'!T43&gt;=0,'C-1'!T43*RANDBETWEEN(110,120)*0.01,'C-1'!T43*RANDBETWEEN(80,90)*0.01),'C-1'!T43+RANDBETWEEN(1,3)),0),0)&amp;"】")</f>
        <v/>
      </c>
      <c r="U43" s="542" t="str">
        <f ca="1">IF('C-1'!U43="","","【"&amp;ROUND(IFERROR(IF(ABS('C-1'!U43)&gt;=10,IF('C-1'!U43&gt;=0,'C-1'!U43*RANDBETWEEN(80,90)*0.01,'C-1'!U43*RANDBETWEEN(110,120)*0.01),'C-1'!U43-RANDBETWEEN(1,3)),0),0)&amp;"～"&amp;ROUND(IFERROR(IF(ABS('C-1'!U43)&gt;=10,IF('C-1'!U43&gt;=0,'C-1'!U43*RANDBETWEEN(110,120)*0.01,'C-1'!U43*RANDBETWEEN(80,90)*0.01),'C-1'!U43+RANDBETWEEN(1,3)),0),0)&amp;"】")</f>
        <v/>
      </c>
      <c r="V43" s="542" t="str">
        <f ca="1">IF('C-1'!V43="","","【"&amp;ROUND(IFERROR(IF(ABS('C-1'!V43)&gt;=10,IF('C-1'!V43&gt;=0,'C-1'!V43*RANDBETWEEN(80,90)*0.01,'C-1'!V43*RANDBETWEEN(110,120)*0.01),'C-1'!V43-RANDBETWEEN(1,3)),0),0)&amp;"～"&amp;ROUND(IFERROR(IF(ABS('C-1'!V43)&gt;=10,IF('C-1'!V43&gt;=0,'C-1'!V43*RANDBETWEEN(110,120)*0.01,'C-1'!V43*RANDBETWEEN(80,90)*0.01),'C-1'!V43+RANDBETWEEN(1,3)),0),0)&amp;"】")</f>
        <v/>
      </c>
      <c r="W43" s="542" t="str">
        <f ca="1">IF('C-1'!W43="","","【"&amp;ROUND(IFERROR(IF(ABS('C-1'!W43)&gt;=10,IF('C-1'!W43&gt;=0,'C-1'!W43*RANDBETWEEN(80,90)*0.01,'C-1'!W43*RANDBETWEEN(110,120)*0.01),'C-1'!W43-RANDBETWEEN(1,3)),0),0)&amp;"～"&amp;ROUND(IFERROR(IF(ABS('C-1'!W43)&gt;=10,IF('C-1'!W43&gt;=0,'C-1'!W43*RANDBETWEEN(110,120)*0.01,'C-1'!W43*RANDBETWEEN(80,90)*0.01),'C-1'!W43+RANDBETWEEN(1,3)),0),0)&amp;"】")</f>
        <v/>
      </c>
      <c r="X43" s="563" t="str">
        <f ca="1">IF('C-1'!X43="","","【"&amp;ROUND(IFERROR(IF(ABS('C-1'!X43)&gt;=10,IF('C-1'!X43&gt;=0,'C-1'!X43*RANDBETWEEN(80,90)*0.01,'C-1'!X43*RANDBETWEEN(110,120)*0.01),'C-1'!X43-RANDBETWEEN(1,3)),0),0)&amp;"～"&amp;ROUND(IFERROR(IF(ABS('C-1'!X43)&gt;=10,IF('C-1'!X43&gt;=0,'C-1'!X43*RANDBETWEEN(110,120)*0.01,'C-1'!X43*RANDBETWEEN(80,90)*0.01),'C-1'!X43+RANDBETWEEN(1,3)),0),0)&amp;"】")</f>
        <v>【-3～1】</v>
      </c>
      <c r="Y43" s="563" t="str">
        <f ca="1">IF('C-1'!Y43="","","【"&amp;ROUND(IFERROR(IF(ABS('C-1'!Y43)&gt;=10,IF('C-1'!Y43&gt;=0,'C-1'!Y43*RANDBETWEEN(80,90)*0.01,'C-1'!Y43*RANDBETWEEN(110,120)*0.01),'C-1'!Y43-RANDBETWEEN(1,3)),0),0)&amp;"～"&amp;ROUND(IFERROR(IF(ABS('C-1'!Y43)&gt;=10,IF('C-1'!Y43&gt;=0,'C-1'!Y43*RANDBETWEEN(110,120)*0.01,'C-1'!Y43*RANDBETWEEN(80,90)*0.01),'C-1'!Y43+RANDBETWEEN(1,3)),0),0)&amp;"】")</f>
        <v>【-3～2】</v>
      </c>
      <c r="Z43" s="563" t="str">
        <f ca="1">IF('C-1'!Z43="","","【"&amp;ROUND(IFERROR(IF(ABS('C-1'!Z43)&gt;=10,IF('C-1'!Z43&gt;=0,'C-1'!Z43*RANDBETWEEN(80,90)*0.01,'C-1'!Z43*RANDBETWEEN(110,120)*0.01),'C-1'!Z43-RANDBETWEEN(1,3)),0),0)&amp;"～"&amp;ROUND(IFERROR(IF(ABS('C-1'!Z43)&gt;=10,IF('C-1'!Z43&gt;=0,'C-1'!Z43*RANDBETWEEN(110,120)*0.01,'C-1'!Z43*RANDBETWEEN(80,90)*0.01),'C-1'!Z43+RANDBETWEEN(1,3)),0),0)&amp;"】")</f>
        <v>【-1～2】</v>
      </c>
      <c r="AA43" s="563" t="str">
        <f ca="1">IF('C-1'!AA43="","","【"&amp;ROUND(IFERROR(IF(ABS('C-1'!AA43)&gt;=10,IF('C-1'!AA43&gt;=0,'C-1'!AA43*RANDBETWEEN(80,90)*0.01,'C-1'!AA43*RANDBETWEEN(110,120)*0.01),'C-1'!AA43-RANDBETWEEN(1,3)),0),0)&amp;"～"&amp;ROUND(IFERROR(IF(ABS('C-1'!AA43)&gt;=10,IF('C-1'!AA43&gt;=0,'C-1'!AA43*RANDBETWEEN(110,120)*0.01,'C-1'!AA43*RANDBETWEEN(80,90)*0.01),'C-1'!AA43+RANDBETWEEN(1,3)),0),0)&amp;"】")</f>
        <v>【-1～1】</v>
      </c>
      <c r="AB43" s="563" t="str">
        <f ca="1">IF('C-1'!AB43="","","【"&amp;ROUND(IFERROR(IF(ABS('C-1'!AB43)&gt;=10,IF('C-1'!AB43&gt;=0,'C-1'!AB43*RANDBETWEEN(80,90)*0.01,'C-1'!AB43*RANDBETWEEN(110,120)*0.01),'C-1'!AB43-RANDBETWEEN(1,3)),0),0)&amp;"～"&amp;ROUND(IFERROR(IF(ABS('C-1'!AB43)&gt;=10,IF('C-1'!AB43&gt;=0,'C-1'!AB43*RANDBETWEEN(110,120)*0.01,'C-1'!AB43*RANDBETWEEN(80,90)*0.01),'C-1'!AB43+RANDBETWEEN(1,3)),0),0)&amp;"】")</f>
        <v>【-1～2】</v>
      </c>
      <c r="AC43" s="563" t="str">
        <f ca="1">IF('C-1'!AC43="","","【"&amp;ROUND(IFERROR(IF(ABS('C-1'!AC43)&gt;=10,IF('C-1'!AC43&gt;=0,'C-1'!AC43*RANDBETWEEN(80,90)*0.01,'C-1'!AC43*RANDBETWEEN(110,120)*0.01),'C-1'!AC43-RANDBETWEEN(1,3)),0),0)&amp;"～"&amp;ROUND(IFERROR(IF(ABS('C-1'!AC43)&gt;=10,IF('C-1'!AC43&gt;=0,'C-1'!AC43*RANDBETWEEN(110,120)*0.01,'C-1'!AC43*RANDBETWEEN(80,90)*0.01),'C-1'!AC43+RANDBETWEEN(1,3)),0),0)&amp;"】")</f>
        <v>【-2～3】</v>
      </c>
      <c r="AD43" s="563" t="str">
        <f ca="1">IF('C-1'!AD43="","","【"&amp;ROUND(IFERROR(IF(ABS('C-1'!AD43)&gt;=10,IF('C-1'!AD43&gt;=0,'C-1'!AD43*RANDBETWEEN(80,90)*0.01,'C-1'!AD43*RANDBETWEEN(110,120)*0.01),'C-1'!AD43-RANDBETWEEN(1,3)),0),0)&amp;"～"&amp;ROUND(IFERROR(IF(ABS('C-1'!AD43)&gt;=10,IF('C-1'!AD43&gt;=0,'C-1'!AD43*RANDBETWEEN(110,120)*0.01,'C-1'!AD43*RANDBETWEEN(80,90)*0.01),'C-1'!AD43+RANDBETWEEN(1,3)),0),0)&amp;"】")</f>
        <v>【-2～3】</v>
      </c>
      <c r="AE43" s="563" t="str">
        <f ca="1">IF('C-1'!AE43="","","【"&amp;ROUND(IFERROR(IF(ABS('C-1'!AE43)&gt;=10,IF('C-1'!AE43&gt;=0,'C-1'!AE43*RANDBETWEEN(80,90)*0.01,'C-1'!AE43*RANDBETWEEN(110,120)*0.01),'C-1'!AE43-RANDBETWEEN(1,3)),0),0)&amp;"～"&amp;ROUND(IFERROR(IF(ABS('C-1'!AE43)&gt;=10,IF('C-1'!AE43&gt;=0,'C-1'!AE43*RANDBETWEEN(110,120)*0.01,'C-1'!AE43*RANDBETWEEN(80,90)*0.01),'C-1'!AE43+RANDBETWEEN(1,3)),0),0)&amp;"】")</f>
        <v>【-3～1】</v>
      </c>
    </row>
    <row r="44" spans="2:31" ht="30.75" customHeight="1" x14ac:dyDescent="0.15">
      <c r="B44" s="513" t="str">
        <f>IF('C-1'!B44="","",'C-1'!B44)</f>
        <v/>
      </c>
      <c r="C44" s="505" t="str">
        <f>IF('C-1'!C44="","",'C-1'!C44)</f>
        <v/>
      </c>
      <c r="D44" s="503" t="str">
        <f>IF('C-1'!D44="","",'C-1'!D44)</f>
        <v>輸入者</v>
      </c>
      <c r="E44" s="503" t="str">
        <f>IF('C-1'!E44="","",'C-1'!E44)</f>
        <v>非関連企業</v>
      </c>
      <c r="F44" s="494" t="str">
        <f>IF('C-1'!F44="","",'C-1'!F44)</f>
        <v/>
      </c>
      <c r="G44" s="494" t="str">
        <f>IF('C-1'!G44="","",'C-1'!G44)</f>
        <v/>
      </c>
      <c r="H44" s="492" t="str">
        <f>IF('C-1'!H44="","",'C-1'!H44)</f>
        <v/>
      </c>
      <c r="I44" s="494" t="str">
        <f>IF('C-1'!I44="","",'C-1'!I44)</f>
        <v/>
      </c>
      <c r="J44" s="494" t="str">
        <f>IF('C-1'!J44="","",'C-1'!J44)</f>
        <v/>
      </c>
      <c r="K44" s="504" t="str">
        <f>IF('C-1'!K44="","",'C-1'!K44)</f>
        <v/>
      </c>
      <c r="L44" s="504" t="str">
        <f>IF('C-1'!L44="","",'C-1'!L44)</f>
        <v/>
      </c>
      <c r="M44" s="504" t="str">
        <f>IF('C-1'!M44="","",'C-1'!M44)</f>
        <v/>
      </c>
      <c r="N44" s="504" t="str">
        <f>IF('C-1'!N44="","",'C-1'!N44)</f>
        <v/>
      </c>
      <c r="O44" s="562" t="str">
        <f ca="1">IF('C-1'!O44="","","【"&amp;ROUND(IFERROR(IF(ABS('C-1'!O44)&gt;=10,IF('C-1'!O44&gt;=0,'C-1'!O44*RANDBETWEEN(80,90)*0.01,'C-1'!O44*RANDBETWEEN(110,120)*0.01),'C-1'!O44-RANDBETWEEN(1,3)),0),0)&amp;"～"&amp;ROUND(IFERROR(IF(ABS('C-1'!O44)&gt;=10,IF('C-1'!O44&gt;=0,'C-1'!O44*RANDBETWEEN(110,120)*0.01,'C-1'!O44*RANDBETWEEN(80,90)*0.01),'C-1'!O44+RANDBETWEEN(1,3)),0),0)&amp;"】")</f>
        <v/>
      </c>
      <c r="P44" s="562" t="str">
        <f ca="1">IF('C-1'!P44="","","【"&amp;ROUND(IFERROR(IF(ABS('C-1'!P44)&gt;=10,IF('C-1'!P44&gt;=0,'C-1'!P44*RANDBETWEEN(80,90)*0.01,'C-1'!P44*RANDBETWEEN(110,120)*0.01),'C-1'!P44-RANDBETWEEN(1,3)),0),0)&amp;"～"&amp;ROUND(IFERROR(IF(ABS('C-1'!P44)&gt;=10,IF('C-1'!P44&gt;=0,'C-1'!P44*RANDBETWEEN(110,120)*0.01,'C-1'!P44*RANDBETWEEN(80,90)*0.01),'C-1'!P44+RANDBETWEEN(1,3)),0),0)&amp;"】")</f>
        <v/>
      </c>
      <c r="Q44" s="494" t="str">
        <f>IF('C-1'!Q44="","",'C-1'!Q44)</f>
        <v/>
      </c>
      <c r="R44" s="563" t="str">
        <f ca="1">IF('C-1'!R44="","","【"&amp;ROUND(IFERROR(IF(ABS('C-1'!R44)&gt;=10,IF('C-1'!R44&gt;=0,'C-1'!R44*RANDBETWEEN(80,90)*0.01,'C-1'!R44*RANDBETWEEN(110,120)*0.01),'C-1'!R44-RANDBETWEEN(1,3)),0),0)&amp;"～"&amp;ROUND(IFERROR(IF(ABS('C-1'!R44)&gt;=10,IF('C-1'!R44&gt;=0,'C-1'!R44*RANDBETWEEN(110,120)*0.01,'C-1'!R44*RANDBETWEEN(80,90)*0.01),'C-1'!R44+RANDBETWEEN(1,3)),0),0)&amp;"】")</f>
        <v>【-3～1】</v>
      </c>
      <c r="S44" s="542" t="str">
        <f ca="1">IF('C-1'!S44="","","【"&amp;ROUND(IFERROR(IF(ABS('C-1'!S44)&gt;=10,IF('C-1'!S44&gt;=0,'C-1'!S44*RANDBETWEEN(80,90)*0.01,'C-1'!S44*RANDBETWEEN(110,120)*0.01),'C-1'!S44-RANDBETWEEN(1,3)),0),0)&amp;"～"&amp;ROUND(IFERROR(IF(ABS('C-1'!S44)&gt;=10,IF('C-1'!S44&gt;=0,'C-1'!S44*RANDBETWEEN(110,120)*0.01,'C-1'!S44*RANDBETWEEN(80,90)*0.01),'C-1'!S44+RANDBETWEEN(1,3)),0),0)&amp;"】")</f>
        <v/>
      </c>
      <c r="T44" s="542" t="str">
        <f ca="1">IF('C-1'!T44="","","【"&amp;ROUND(IFERROR(IF(ABS('C-1'!T44)&gt;=10,IF('C-1'!T44&gt;=0,'C-1'!T44*RANDBETWEEN(80,90)*0.01,'C-1'!T44*RANDBETWEEN(110,120)*0.01),'C-1'!T44-RANDBETWEEN(1,3)),0),0)&amp;"～"&amp;ROUND(IFERROR(IF(ABS('C-1'!T44)&gt;=10,IF('C-1'!T44&gt;=0,'C-1'!T44*RANDBETWEEN(110,120)*0.01,'C-1'!T44*RANDBETWEEN(80,90)*0.01),'C-1'!T44+RANDBETWEEN(1,3)),0),0)&amp;"】")</f>
        <v/>
      </c>
      <c r="U44" s="542" t="str">
        <f ca="1">IF('C-1'!U44="","","【"&amp;ROUND(IFERROR(IF(ABS('C-1'!U44)&gt;=10,IF('C-1'!U44&gt;=0,'C-1'!U44*RANDBETWEEN(80,90)*0.01,'C-1'!U44*RANDBETWEEN(110,120)*0.01),'C-1'!U44-RANDBETWEEN(1,3)),0),0)&amp;"～"&amp;ROUND(IFERROR(IF(ABS('C-1'!U44)&gt;=10,IF('C-1'!U44&gt;=0,'C-1'!U44*RANDBETWEEN(110,120)*0.01,'C-1'!U44*RANDBETWEEN(80,90)*0.01),'C-1'!U44+RANDBETWEEN(1,3)),0),0)&amp;"】")</f>
        <v/>
      </c>
      <c r="V44" s="542" t="str">
        <f ca="1">IF('C-1'!V44="","","【"&amp;ROUND(IFERROR(IF(ABS('C-1'!V44)&gt;=10,IF('C-1'!V44&gt;=0,'C-1'!V44*RANDBETWEEN(80,90)*0.01,'C-1'!V44*RANDBETWEEN(110,120)*0.01),'C-1'!V44-RANDBETWEEN(1,3)),0),0)&amp;"～"&amp;ROUND(IFERROR(IF(ABS('C-1'!V44)&gt;=10,IF('C-1'!V44&gt;=0,'C-1'!V44*RANDBETWEEN(110,120)*0.01,'C-1'!V44*RANDBETWEEN(80,90)*0.01),'C-1'!V44+RANDBETWEEN(1,3)),0),0)&amp;"】")</f>
        <v/>
      </c>
      <c r="W44" s="542" t="str">
        <f ca="1">IF('C-1'!W44="","","【"&amp;ROUND(IFERROR(IF(ABS('C-1'!W44)&gt;=10,IF('C-1'!W44&gt;=0,'C-1'!W44*RANDBETWEEN(80,90)*0.01,'C-1'!W44*RANDBETWEEN(110,120)*0.01),'C-1'!W44-RANDBETWEEN(1,3)),0),0)&amp;"～"&amp;ROUND(IFERROR(IF(ABS('C-1'!W44)&gt;=10,IF('C-1'!W44&gt;=0,'C-1'!W44*RANDBETWEEN(110,120)*0.01,'C-1'!W44*RANDBETWEEN(80,90)*0.01),'C-1'!W44+RANDBETWEEN(1,3)),0),0)&amp;"】")</f>
        <v/>
      </c>
      <c r="X44" s="563" t="str">
        <f ca="1">IF('C-1'!X44="","","【"&amp;ROUND(IFERROR(IF(ABS('C-1'!X44)&gt;=10,IF('C-1'!X44&gt;=0,'C-1'!X44*RANDBETWEEN(80,90)*0.01,'C-1'!X44*RANDBETWEEN(110,120)*0.01),'C-1'!X44-RANDBETWEEN(1,3)),0),0)&amp;"～"&amp;ROUND(IFERROR(IF(ABS('C-1'!X44)&gt;=10,IF('C-1'!X44&gt;=0,'C-1'!X44*RANDBETWEEN(110,120)*0.01,'C-1'!X44*RANDBETWEEN(80,90)*0.01),'C-1'!X44+RANDBETWEEN(1,3)),0),0)&amp;"】")</f>
        <v>【-2～3】</v>
      </c>
      <c r="Y44" s="563" t="str">
        <f ca="1">IF('C-1'!Y44="","","【"&amp;ROUND(IFERROR(IF(ABS('C-1'!Y44)&gt;=10,IF('C-1'!Y44&gt;=0,'C-1'!Y44*RANDBETWEEN(80,90)*0.01,'C-1'!Y44*RANDBETWEEN(110,120)*0.01),'C-1'!Y44-RANDBETWEEN(1,3)),0),0)&amp;"～"&amp;ROUND(IFERROR(IF(ABS('C-1'!Y44)&gt;=10,IF('C-1'!Y44&gt;=0,'C-1'!Y44*RANDBETWEEN(110,120)*0.01,'C-1'!Y44*RANDBETWEEN(80,90)*0.01),'C-1'!Y44+RANDBETWEEN(1,3)),0),0)&amp;"】")</f>
        <v>【-2～2】</v>
      </c>
      <c r="Z44" s="563" t="str">
        <f ca="1">IF('C-1'!Z44="","","【"&amp;ROUND(IFERROR(IF(ABS('C-1'!Z44)&gt;=10,IF('C-1'!Z44&gt;=0,'C-1'!Z44*RANDBETWEEN(80,90)*0.01,'C-1'!Z44*RANDBETWEEN(110,120)*0.01),'C-1'!Z44-RANDBETWEEN(1,3)),0),0)&amp;"～"&amp;ROUND(IFERROR(IF(ABS('C-1'!Z44)&gt;=10,IF('C-1'!Z44&gt;=0,'C-1'!Z44*RANDBETWEEN(110,120)*0.01,'C-1'!Z44*RANDBETWEEN(80,90)*0.01),'C-1'!Z44+RANDBETWEEN(1,3)),0),0)&amp;"】")</f>
        <v>【-2～2】</v>
      </c>
      <c r="AA44" s="563" t="str">
        <f ca="1">IF('C-1'!AA44="","","【"&amp;ROUND(IFERROR(IF(ABS('C-1'!AA44)&gt;=10,IF('C-1'!AA44&gt;=0,'C-1'!AA44*RANDBETWEEN(80,90)*0.01,'C-1'!AA44*RANDBETWEEN(110,120)*0.01),'C-1'!AA44-RANDBETWEEN(1,3)),0),0)&amp;"～"&amp;ROUND(IFERROR(IF(ABS('C-1'!AA44)&gt;=10,IF('C-1'!AA44&gt;=0,'C-1'!AA44*RANDBETWEEN(110,120)*0.01,'C-1'!AA44*RANDBETWEEN(80,90)*0.01),'C-1'!AA44+RANDBETWEEN(1,3)),0),0)&amp;"】")</f>
        <v>【-1～3】</v>
      </c>
      <c r="AB44" s="563" t="str">
        <f ca="1">IF('C-1'!AB44="","","【"&amp;ROUND(IFERROR(IF(ABS('C-1'!AB44)&gt;=10,IF('C-1'!AB44&gt;=0,'C-1'!AB44*RANDBETWEEN(80,90)*0.01,'C-1'!AB44*RANDBETWEEN(110,120)*0.01),'C-1'!AB44-RANDBETWEEN(1,3)),0),0)&amp;"～"&amp;ROUND(IFERROR(IF(ABS('C-1'!AB44)&gt;=10,IF('C-1'!AB44&gt;=0,'C-1'!AB44*RANDBETWEEN(110,120)*0.01,'C-1'!AB44*RANDBETWEEN(80,90)*0.01),'C-1'!AB44+RANDBETWEEN(1,3)),0),0)&amp;"】")</f>
        <v>【-3～3】</v>
      </c>
      <c r="AC44" s="563" t="str">
        <f ca="1">IF('C-1'!AC44="","","【"&amp;ROUND(IFERROR(IF(ABS('C-1'!AC44)&gt;=10,IF('C-1'!AC44&gt;=0,'C-1'!AC44*RANDBETWEEN(80,90)*0.01,'C-1'!AC44*RANDBETWEEN(110,120)*0.01),'C-1'!AC44-RANDBETWEEN(1,3)),0),0)&amp;"～"&amp;ROUND(IFERROR(IF(ABS('C-1'!AC44)&gt;=10,IF('C-1'!AC44&gt;=0,'C-1'!AC44*RANDBETWEEN(110,120)*0.01,'C-1'!AC44*RANDBETWEEN(80,90)*0.01),'C-1'!AC44+RANDBETWEEN(1,3)),0),0)&amp;"】")</f>
        <v>【-3～2】</v>
      </c>
      <c r="AD44" s="563" t="str">
        <f ca="1">IF('C-1'!AD44="","","【"&amp;ROUND(IFERROR(IF(ABS('C-1'!AD44)&gt;=10,IF('C-1'!AD44&gt;=0,'C-1'!AD44*RANDBETWEEN(80,90)*0.01,'C-1'!AD44*RANDBETWEEN(110,120)*0.01),'C-1'!AD44-RANDBETWEEN(1,3)),0),0)&amp;"～"&amp;ROUND(IFERROR(IF(ABS('C-1'!AD44)&gt;=10,IF('C-1'!AD44&gt;=0,'C-1'!AD44*RANDBETWEEN(110,120)*0.01,'C-1'!AD44*RANDBETWEEN(80,90)*0.01),'C-1'!AD44+RANDBETWEEN(1,3)),0),0)&amp;"】")</f>
        <v>【-3～3】</v>
      </c>
      <c r="AE44" s="563" t="str">
        <f ca="1">IF('C-1'!AE44="","","【"&amp;ROUND(IFERROR(IF(ABS('C-1'!AE44)&gt;=10,IF('C-1'!AE44&gt;=0,'C-1'!AE44*RANDBETWEEN(80,90)*0.01,'C-1'!AE44*RANDBETWEEN(110,120)*0.01),'C-1'!AE44-RANDBETWEEN(1,3)),0),0)&amp;"～"&amp;ROUND(IFERROR(IF(ABS('C-1'!AE44)&gt;=10,IF('C-1'!AE44&gt;=0,'C-1'!AE44*RANDBETWEEN(110,120)*0.01,'C-1'!AE44*RANDBETWEEN(80,90)*0.01),'C-1'!AE44+RANDBETWEEN(1,3)),0),0)&amp;"】")</f>
        <v>【-2～1】</v>
      </c>
    </row>
    <row r="45" spans="2:31" ht="30.75" customHeight="1" thickBot="1" x14ac:dyDescent="0.2">
      <c r="B45" s="783" t="str">
        <f>IF('C-1'!B45="","",'C-1'!B45)</f>
        <v/>
      </c>
      <c r="C45" s="506" t="str">
        <f>IF('C-1'!C45="","",'C-1'!C45)</f>
        <v/>
      </c>
      <c r="D45" s="506" t="str">
        <f>IF('C-1'!D45="","",'C-1'!D45)</f>
        <v>輸入者</v>
      </c>
      <c r="E45" s="507" t="str">
        <f>IF('C-1'!E45="","",'C-1'!E45)</f>
        <v>非関連企業</v>
      </c>
      <c r="F45" s="497" t="str">
        <f>IF('C-1'!F45="","",'C-1'!F45)</f>
        <v/>
      </c>
      <c r="G45" s="497" t="str">
        <f>IF('C-1'!G45="","",'C-1'!G45)</f>
        <v/>
      </c>
      <c r="H45" s="500" t="str">
        <f>IF('C-1'!H45="","",'C-1'!H45)</f>
        <v/>
      </c>
      <c r="I45" s="497" t="str">
        <f>IF('C-1'!I45="","",'C-1'!I45)</f>
        <v/>
      </c>
      <c r="J45" s="497" t="str">
        <f>IF('C-1'!J45="","",'C-1'!J45)</f>
        <v/>
      </c>
      <c r="K45" s="504" t="str">
        <f>IF('C-1'!K45="","",'C-1'!K45)</f>
        <v/>
      </c>
      <c r="L45" s="497" t="str">
        <f>IF('C-1'!L45="","",'C-1'!L45)</f>
        <v/>
      </c>
      <c r="M45" s="497" t="str">
        <f>IF('C-1'!M45="","",'C-1'!M45)</f>
        <v/>
      </c>
      <c r="N45" s="497" t="str">
        <f>IF('C-1'!N45="","",'C-1'!N45)</f>
        <v/>
      </c>
      <c r="O45" s="564" t="str">
        <f ca="1">IF('C-1'!O45="","","【"&amp;ROUND(IFERROR(IF(ABS('C-1'!O45)&gt;=10,IF('C-1'!O45&gt;=0,'C-1'!O45*RANDBETWEEN(80,90)*0.01,'C-1'!O45*RANDBETWEEN(110,120)*0.01),'C-1'!O45-RANDBETWEEN(1,3)),0),0)&amp;"～"&amp;ROUND(IFERROR(IF(ABS('C-1'!O45)&gt;=10,IF('C-1'!O45&gt;=0,'C-1'!O45*RANDBETWEEN(110,120)*0.01,'C-1'!O45*RANDBETWEEN(80,90)*0.01),'C-1'!O45+RANDBETWEEN(1,3)),0),0)&amp;"】")</f>
        <v/>
      </c>
      <c r="P45" s="564" t="str">
        <f ca="1">IF('C-1'!P45="","","【"&amp;ROUND(IFERROR(IF(ABS('C-1'!P45)&gt;=10,IF('C-1'!P45&gt;=0,'C-1'!P45*RANDBETWEEN(80,90)*0.01,'C-1'!P45*RANDBETWEEN(110,120)*0.01),'C-1'!P45-RANDBETWEEN(1,3)),0),0)&amp;"～"&amp;ROUND(IFERROR(IF(ABS('C-1'!P45)&gt;=10,IF('C-1'!P45&gt;=0,'C-1'!P45*RANDBETWEEN(110,120)*0.01,'C-1'!P45*RANDBETWEEN(80,90)*0.01),'C-1'!P45+RANDBETWEEN(1,3)),0),0)&amp;"】")</f>
        <v/>
      </c>
      <c r="Q45" s="497" t="str">
        <f>IF('C-1'!Q45="","",'C-1'!Q45)</f>
        <v/>
      </c>
      <c r="R45" s="565" t="str">
        <f ca="1">IF('C-1'!R45="","","【"&amp;ROUND(IFERROR(IF(ABS('C-1'!R45)&gt;=10,IF('C-1'!R45&gt;=0,'C-1'!R45*RANDBETWEEN(80,90)*0.01,'C-1'!R45*RANDBETWEEN(110,120)*0.01),'C-1'!R45-RANDBETWEEN(1,3)),0),0)&amp;"～"&amp;ROUND(IFERROR(IF(ABS('C-1'!R45)&gt;=10,IF('C-1'!R45&gt;=0,'C-1'!R45*RANDBETWEEN(110,120)*0.01,'C-1'!R45*RANDBETWEEN(80,90)*0.01),'C-1'!R45+RANDBETWEEN(1,3)),0),0)&amp;"】")</f>
        <v>【-2～2】</v>
      </c>
      <c r="S45" s="543" t="str">
        <f ca="1">IF('C-1'!S45="","","【"&amp;ROUND(IFERROR(IF(ABS('C-1'!S45)&gt;=10,IF('C-1'!S45&gt;=0,'C-1'!S45*RANDBETWEEN(80,90)*0.01,'C-1'!S45*RANDBETWEEN(110,120)*0.01),'C-1'!S45-RANDBETWEEN(1,3)),0),0)&amp;"～"&amp;ROUND(IFERROR(IF(ABS('C-1'!S45)&gt;=10,IF('C-1'!S45&gt;=0,'C-1'!S45*RANDBETWEEN(110,120)*0.01,'C-1'!S45*RANDBETWEEN(80,90)*0.01),'C-1'!S45+RANDBETWEEN(1,3)),0),0)&amp;"】")</f>
        <v/>
      </c>
      <c r="T45" s="543" t="str">
        <f ca="1">IF('C-1'!T45="","","【"&amp;ROUND(IFERROR(IF(ABS('C-1'!T45)&gt;=10,IF('C-1'!T45&gt;=0,'C-1'!T45*RANDBETWEEN(80,90)*0.01,'C-1'!T45*RANDBETWEEN(110,120)*0.01),'C-1'!T45-RANDBETWEEN(1,3)),0),0)&amp;"～"&amp;ROUND(IFERROR(IF(ABS('C-1'!T45)&gt;=10,IF('C-1'!T45&gt;=0,'C-1'!T45*RANDBETWEEN(110,120)*0.01,'C-1'!T45*RANDBETWEEN(80,90)*0.01),'C-1'!T45+RANDBETWEEN(1,3)),0),0)&amp;"】")</f>
        <v/>
      </c>
      <c r="U45" s="543" t="str">
        <f ca="1">IF('C-1'!U45="","","【"&amp;ROUND(IFERROR(IF(ABS('C-1'!U45)&gt;=10,IF('C-1'!U45&gt;=0,'C-1'!U45*RANDBETWEEN(80,90)*0.01,'C-1'!U45*RANDBETWEEN(110,120)*0.01),'C-1'!U45-RANDBETWEEN(1,3)),0),0)&amp;"～"&amp;ROUND(IFERROR(IF(ABS('C-1'!U45)&gt;=10,IF('C-1'!U45&gt;=0,'C-1'!U45*RANDBETWEEN(110,120)*0.01,'C-1'!U45*RANDBETWEEN(80,90)*0.01),'C-1'!U45+RANDBETWEEN(1,3)),0),0)&amp;"】")</f>
        <v/>
      </c>
      <c r="V45" s="543" t="str">
        <f ca="1">IF('C-1'!V45="","","【"&amp;ROUND(IFERROR(IF(ABS('C-1'!V45)&gt;=10,IF('C-1'!V45&gt;=0,'C-1'!V45*RANDBETWEEN(80,90)*0.01,'C-1'!V45*RANDBETWEEN(110,120)*0.01),'C-1'!V45-RANDBETWEEN(1,3)),0),0)&amp;"～"&amp;ROUND(IFERROR(IF(ABS('C-1'!V45)&gt;=10,IF('C-1'!V45&gt;=0,'C-1'!V45*RANDBETWEEN(110,120)*0.01,'C-1'!V45*RANDBETWEEN(80,90)*0.01),'C-1'!V45+RANDBETWEEN(1,3)),0),0)&amp;"】")</f>
        <v/>
      </c>
      <c r="W45" s="543" t="str">
        <f ca="1">IF('C-1'!W45="","","【"&amp;ROUND(IFERROR(IF(ABS('C-1'!W45)&gt;=10,IF('C-1'!W45&gt;=0,'C-1'!W45*RANDBETWEEN(80,90)*0.01,'C-1'!W45*RANDBETWEEN(110,120)*0.01),'C-1'!W45-RANDBETWEEN(1,3)),0),0)&amp;"～"&amp;ROUND(IFERROR(IF(ABS('C-1'!W45)&gt;=10,IF('C-1'!W45&gt;=0,'C-1'!W45*RANDBETWEEN(110,120)*0.01,'C-1'!W45*RANDBETWEEN(80,90)*0.01),'C-1'!W45+RANDBETWEEN(1,3)),0),0)&amp;"】")</f>
        <v/>
      </c>
      <c r="X45" s="565" t="str">
        <f ca="1">IF('C-1'!X45="","","【"&amp;ROUND(IFERROR(IF(ABS('C-1'!X45)&gt;=10,IF('C-1'!X45&gt;=0,'C-1'!X45*RANDBETWEEN(80,90)*0.01,'C-1'!X45*RANDBETWEEN(110,120)*0.01),'C-1'!X45-RANDBETWEEN(1,3)),0),0)&amp;"～"&amp;ROUND(IFERROR(IF(ABS('C-1'!X45)&gt;=10,IF('C-1'!X45&gt;=0,'C-1'!X45*RANDBETWEEN(110,120)*0.01,'C-1'!X45*RANDBETWEEN(80,90)*0.01),'C-1'!X45+RANDBETWEEN(1,3)),0),0)&amp;"】")</f>
        <v>【-2～2】</v>
      </c>
      <c r="Y45" s="565" t="str">
        <f ca="1">IF('C-1'!Y45="","","【"&amp;ROUND(IFERROR(IF(ABS('C-1'!Y45)&gt;=10,IF('C-1'!Y45&gt;=0,'C-1'!Y45*RANDBETWEEN(80,90)*0.01,'C-1'!Y45*RANDBETWEEN(110,120)*0.01),'C-1'!Y45-RANDBETWEEN(1,3)),0),0)&amp;"～"&amp;ROUND(IFERROR(IF(ABS('C-1'!Y45)&gt;=10,IF('C-1'!Y45&gt;=0,'C-1'!Y45*RANDBETWEEN(110,120)*0.01,'C-1'!Y45*RANDBETWEEN(80,90)*0.01),'C-1'!Y45+RANDBETWEEN(1,3)),0),0)&amp;"】")</f>
        <v>【-2～3】</v>
      </c>
      <c r="Z45" s="565" t="str">
        <f ca="1">IF('C-1'!Z45="","","【"&amp;ROUND(IFERROR(IF(ABS('C-1'!Z45)&gt;=10,IF('C-1'!Z45&gt;=0,'C-1'!Z45*RANDBETWEEN(80,90)*0.01,'C-1'!Z45*RANDBETWEEN(110,120)*0.01),'C-1'!Z45-RANDBETWEEN(1,3)),0),0)&amp;"～"&amp;ROUND(IFERROR(IF(ABS('C-1'!Z45)&gt;=10,IF('C-1'!Z45&gt;=0,'C-1'!Z45*RANDBETWEEN(110,120)*0.01,'C-1'!Z45*RANDBETWEEN(80,90)*0.01),'C-1'!Z45+RANDBETWEEN(1,3)),0),0)&amp;"】")</f>
        <v>【-3～1】</v>
      </c>
      <c r="AA45" s="565" t="str">
        <f ca="1">IF('C-1'!AA45="","","【"&amp;ROUND(IFERROR(IF(ABS('C-1'!AA45)&gt;=10,IF('C-1'!AA45&gt;=0,'C-1'!AA45*RANDBETWEEN(80,90)*0.01,'C-1'!AA45*RANDBETWEEN(110,120)*0.01),'C-1'!AA45-RANDBETWEEN(1,3)),0),0)&amp;"～"&amp;ROUND(IFERROR(IF(ABS('C-1'!AA45)&gt;=10,IF('C-1'!AA45&gt;=0,'C-1'!AA45*RANDBETWEEN(110,120)*0.01,'C-1'!AA45*RANDBETWEEN(80,90)*0.01),'C-1'!AA45+RANDBETWEEN(1,3)),0),0)&amp;"】")</f>
        <v>【-3～2】</v>
      </c>
      <c r="AB45" s="565" t="str">
        <f ca="1">IF('C-1'!AB45="","","【"&amp;ROUND(IFERROR(IF(ABS('C-1'!AB45)&gt;=10,IF('C-1'!AB45&gt;=0,'C-1'!AB45*RANDBETWEEN(80,90)*0.01,'C-1'!AB45*RANDBETWEEN(110,120)*0.01),'C-1'!AB45-RANDBETWEEN(1,3)),0),0)&amp;"～"&amp;ROUND(IFERROR(IF(ABS('C-1'!AB45)&gt;=10,IF('C-1'!AB45&gt;=0,'C-1'!AB45*RANDBETWEEN(110,120)*0.01,'C-1'!AB45*RANDBETWEEN(80,90)*0.01),'C-1'!AB45+RANDBETWEEN(1,3)),0),0)&amp;"】")</f>
        <v>【-3～2】</v>
      </c>
      <c r="AC45" s="565" t="str">
        <f ca="1">IF('C-1'!AC45="","","【"&amp;ROUND(IFERROR(IF(ABS('C-1'!AC45)&gt;=10,IF('C-1'!AC45&gt;=0,'C-1'!AC45*RANDBETWEEN(80,90)*0.01,'C-1'!AC45*RANDBETWEEN(110,120)*0.01),'C-1'!AC45-RANDBETWEEN(1,3)),0),0)&amp;"～"&amp;ROUND(IFERROR(IF(ABS('C-1'!AC45)&gt;=10,IF('C-1'!AC45&gt;=0,'C-1'!AC45*RANDBETWEEN(110,120)*0.01,'C-1'!AC45*RANDBETWEEN(80,90)*0.01),'C-1'!AC45+RANDBETWEEN(1,3)),0),0)&amp;"】")</f>
        <v>【-3～2】</v>
      </c>
      <c r="AD45" s="565" t="str">
        <f ca="1">IF('C-1'!AD45="","","【"&amp;ROUND(IFERROR(IF(ABS('C-1'!AD45)&gt;=10,IF('C-1'!AD45&gt;=0,'C-1'!AD45*RANDBETWEEN(80,90)*0.01,'C-1'!AD45*RANDBETWEEN(110,120)*0.01),'C-1'!AD45-RANDBETWEEN(1,3)),0),0)&amp;"～"&amp;ROUND(IFERROR(IF(ABS('C-1'!AD45)&gt;=10,IF('C-1'!AD45&gt;=0,'C-1'!AD45*RANDBETWEEN(110,120)*0.01,'C-1'!AD45*RANDBETWEEN(80,90)*0.01),'C-1'!AD45+RANDBETWEEN(1,3)),0),0)&amp;"】")</f>
        <v>【-2～1】</v>
      </c>
      <c r="AE45" s="565" t="str">
        <f ca="1">IF('C-1'!AE45="","","【"&amp;ROUND(IFERROR(IF(ABS('C-1'!AE45)&gt;=10,IF('C-1'!AE45&gt;=0,'C-1'!AE45*RANDBETWEEN(80,90)*0.01,'C-1'!AE45*RANDBETWEEN(110,120)*0.01),'C-1'!AE45-RANDBETWEEN(1,3)),0),0)&amp;"～"&amp;ROUND(IFERROR(IF(ABS('C-1'!AE45)&gt;=10,IF('C-1'!AE45&gt;=0,'C-1'!AE45*RANDBETWEEN(110,120)*0.01,'C-1'!AE45*RANDBETWEEN(80,90)*0.01),'C-1'!AE45+RANDBETWEEN(1,3)),0),0)&amp;"】")</f>
        <v>【-3～3】</v>
      </c>
    </row>
    <row r="46" spans="2:31" ht="30.75" customHeight="1" thickTop="1" thickBot="1" x14ac:dyDescent="0.2">
      <c r="B46" s="508" t="s">
        <v>259</v>
      </c>
      <c r="C46" s="509" t="str">
        <f>IF('C-1'!C46="","",'C-1'!C46)</f>
        <v/>
      </c>
      <c r="D46" s="509" t="str">
        <f>IF('C-1'!D46="","",'C-1'!D46)</f>
        <v/>
      </c>
      <c r="E46" s="509" t="str">
        <f>IF('C-1'!E46="","",'C-1'!E46)</f>
        <v/>
      </c>
      <c r="F46" s="510"/>
      <c r="G46" s="218"/>
      <c r="H46" s="219"/>
      <c r="I46" s="219"/>
      <c r="J46" s="219"/>
      <c r="K46" s="219"/>
      <c r="L46" s="219"/>
      <c r="M46" s="219"/>
      <c r="N46" s="219"/>
      <c r="O46" s="566" t="str">
        <f ca="1">IF(SUM('C-1'!O46:'C-1'!O46)="","","【"&amp;ROUND(IFERROR(IF(ABS('C-1'!O46)&gt;=10,IF('C-1'!O46&gt;=0,'C-1'!O46*RANDBETWEEN(80,90)*0.01,'C-1'!O46*RANDBETWEEN(110,120)*0.01),'C-1'!O46-RANDBETWEEN(1,3)),0),0)&amp;"～"&amp;ROUND(IFERROR(IF(ABS('C-1'!O46)&gt;=10,IF('C-1'!O46&gt;=0,'C-1'!O46*RANDBETWEEN(110,120)*0.01,'C-1'!O46*RANDBETWEEN(80,90)*0.01),'C-1'!O46+RANDBETWEEN(1,3)),0),0)&amp;"】")</f>
        <v>【-2～2】</v>
      </c>
      <c r="P46" s="566" t="str">
        <f ca="1">IF(SUM('C-1'!P46:'C-1'!P46)="","","【"&amp;ROUND(IFERROR(IF(ABS('C-1'!P46)&gt;=10,IF('C-1'!P46&gt;=0,'C-1'!P46*RANDBETWEEN(80,90)*0.01,'C-1'!P46*RANDBETWEEN(110,120)*0.01),'C-1'!P46-RANDBETWEEN(1,3)),0),0)&amp;"～"&amp;ROUND(IFERROR(IF(ABS('C-1'!P46)&gt;=10,IF('C-1'!P46&gt;=0,'C-1'!P46*RANDBETWEEN(110,120)*0.01,'C-1'!P46*RANDBETWEEN(80,90)*0.01),'C-1'!P46+RANDBETWEEN(1,3)),0),0)&amp;"】")</f>
        <v>【-1～3】</v>
      </c>
      <c r="Q46" s="221"/>
      <c r="R46" s="566" t="str">
        <f ca="1">IF('C-1'!R46="","","【"&amp;ROUND(IFERROR(IF(ABS('C-1'!R46)&gt;=10,IF('C-1'!R46&gt;=0,'C-1'!R46*RANDBETWEEN(80,90)*0.01,'C-1'!R46*RANDBETWEEN(110,120)*0.01),'C-1'!R46-RANDBETWEEN(1,3)),0),0)&amp;"～"&amp;ROUND(IFERROR(IF(ABS('C-1'!R46)&gt;=10,IF('C-1'!R46&gt;=0,'C-1'!R46*RANDBETWEEN(110,120)*0.01,'C-1'!R46*RANDBETWEEN(80,90)*0.01),'C-1'!R46+RANDBETWEEN(1,3)),0),0)&amp;"】")</f>
        <v>【-1～3】</v>
      </c>
      <c r="S46" s="544" t="str">
        <f ca="1">IF('C-1'!S46="","","【"&amp;ROUND(IFERROR(IF(ABS('C-1'!S46)&gt;=10,IF('C-1'!S46&gt;=0,'C-1'!S46*RANDBETWEEN(80,90)*0.01,'C-1'!S46*RANDBETWEEN(110,120)*0.01),'C-1'!S46-RANDBETWEEN(1,3)),0),0)&amp;"～"&amp;ROUND(IFERROR(IF(ABS('C-1'!S46)&gt;=10,IF('C-1'!S46&gt;=0,'C-1'!S46*RANDBETWEEN(110,120)*0.01,'C-1'!S46*RANDBETWEEN(80,90)*0.01),'C-1'!S46+RANDBETWEEN(1,3)),0),0)&amp;"】")</f>
        <v>【-2～2】</v>
      </c>
      <c r="T46" s="544" t="str">
        <f ca="1">IF('C-1'!T46="","","【"&amp;ROUND(IFERROR(IF(ABS('C-1'!T46)&gt;=10,IF('C-1'!T46&gt;=0,'C-1'!T46*RANDBETWEEN(80,90)*0.01,'C-1'!T46*RANDBETWEEN(110,120)*0.01),'C-1'!T46-RANDBETWEEN(1,3)),0),0)&amp;"～"&amp;ROUND(IFERROR(IF(ABS('C-1'!T46)&gt;=10,IF('C-1'!T46&gt;=0,'C-1'!T46*RANDBETWEEN(110,120)*0.01,'C-1'!T46*RANDBETWEEN(80,90)*0.01),'C-1'!T46+RANDBETWEEN(1,3)),0),0)&amp;"】")</f>
        <v>【-1～2】</v>
      </c>
      <c r="U46" s="544" t="str">
        <f ca="1">IF('C-1'!U46="","","【"&amp;ROUND(IFERROR(IF(ABS('C-1'!U46)&gt;=10,IF('C-1'!U46&gt;=0,'C-1'!U46*RANDBETWEEN(80,90)*0.01,'C-1'!U46*RANDBETWEEN(110,120)*0.01),'C-1'!U46-RANDBETWEEN(1,3)),0),0)&amp;"～"&amp;ROUND(IFERROR(IF(ABS('C-1'!U46)&gt;=10,IF('C-1'!U46&gt;=0,'C-1'!U46*RANDBETWEEN(110,120)*0.01,'C-1'!U46*RANDBETWEEN(80,90)*0.01),'C-1'!U46+RANDBETWEEN(1,3)),0),0)&amp;"】")</f>
        <v>【-3～3】</v>
      </c>
      <c r="V46" s="544" t="str">
        <f ca="1">IF('C-1'!V46="","","【"&amp;ROUND(IFERROR(IF(ABS('C-1'!V46)&gt;=10,IF('C-1'!V46&gt;=0,'C-1'!V46*RANDBETWEEN(80,90)*0.01,'C-1'!V46*RANDBETWEEN(110,120)*0.01),'C-1'!V46-RANDBETWEEN(1,3)),0),0)&amp;"～"&amp;ROUND(IFERROR(IF(ABS('C-1'!V46)&gt;=10,IF('C-1'!V46&gt;=0,'C-1'!V46*RANDBETWEEN(110,120)*0.01,'C-1'!V46*RANDBETWEEN(80,90)*0.01),'C-1'!V46+RANDBETWEEN(1,3)),0),0)&amp;"】")</f>
        <v>【-1～3】</v>
      </c>
      <c r="W46" s="544" t="str">
        <f ca="1">IF('C-1'!W46="","","【"&amp;ROUND(IFERROR(IF(ABS('C-1'!W46)&gt;=10,IF('C-1'!W46&gt;=0,'C-1'!W46*RANDBETWEEN(80,90)*0.01,'C-1'!W46*RANDBETWEEN(110,120)*0.01),'C-1'!W46-RANDBETWEEN(1,3)),0),0)&amp;"～"&amp;ROUND(IFERROR(IF(ABS('C-1'!W46)&gt;=10,IF('C-1'!W46&gt;=0,'C-1'!W46*RANDBETWEEN(110,120)*0.01,'C-1'!W46*RANDBETWEEN(80,90)*0.01),'C-1'!W46+RANDBETWEEN(1,3)),0),0)&amp;"】")</f>
        <v>【-2～3】</v>
      </c>
      <c r="X46" s="566" t="str">
        <f ca="1">IF('C-1'!X46="","","【"&amp;ROUND(IFERROR(IF(ABS('C-1'!X46)&gt;=10,IF('C-1'!X46&gt;=0,'C-1'!X46*RANDBETWEEN(80,90)*0.01,'C-1'!X46*RANDBETWEEN(110,120)*0.01),'C-1'!X46-RANDBETWEEN(1,3)),0),0)&amp;"～"&amp;ROUND(IFERROR(IF(ABS('C-1'!X46)&gt;=10,IF('C-1'!X46&gt;=0,'C-1'!X46*RANDBETWEEN(110,120)*0.01,'C-1'!X46*RANDBETWEEN(80,90)*0.01),'C-1'!X46+RANDBETWEEN(1,3)),0),0)&amp;"】")</f>
        <v>【-2～3】</v>
      </c>
      <c r="Y46" s="566" t="str">
        <f ca="1">IF('C-1'!Y46="","","【"&amp;ROUND(IFERROR(IF(ABS('C-1'!Y46)&gt;=10,IF('C-1'!Y46&gt;=0,'C-1'!Y46*RANDBETWEEN(80,90)*0.01,'C-1'!Y46*RANDBETWEEN(110,120)*0.01),'C-1'!Y46-RANDBETWEEN(1,3)),0),0)&amp;"～"&amp;ROUND(IFERROR(IF(ABS('C-1'!Y46)&gt;=10,IF('C-1'!Y46&gt;=0,'C-1'!Y46*RANDBETWEEN(110,120)*0.01,'C-1'!Y46*RANDBETWEEN(80,90)*0.01),'C-1'!Y46+RANDBETWEEN(1,3)),0),0)&amp;"】")</f>
        <v>【-3～2】</v>
      </c>
      <c r="Z46" s="566" t="str">
        <f ca="1">IF('C-1'!Z46="","","【"&amp;ROUND(IFERROR(IF(ABS('C-1'!Z46)&gt;=10,IF('C-1'!Z46&gt;=0,'C-1'!Z46*RANDBETWEEN(80,90)*0.01,'C-1'!Z46*RANDBETWEEN(110,120)*0.01),'C-1'!Z46-RANDBETWEEN(1,3)),0),0)&amp;"～"&amp;ROUND(IFERROR(IF(ABS('C-1'!Z46)&gt;=10,IF('C-1'!Z46&gt;=0,'C-1'!Z46*RANDBETWEEN(110,120)*0.01,'C-1'!Z46*RANDBETWEEN(80,90)*0.01),'C-1'!Z46+RANDBETWEEN(1,3)),0),0)&amp;"】")</f>
        <v>【-2～1】</v>
      </c>
      <c r="AA46" s="566" t="str">
        <f ca="1">IF('C-1'!AA46="","","【"&amp;ROUND(IFERROR(IF(ABS('C-1'!AA46)&gt;=10,IF('C-1'!AA46&gt;=0,'C-1'!AA46*RANDBETWEEN(80,90)*0.01,'C-1'!AA46*RANDBETWEEN(110,120)*0.01),'C-1'!AA46-RANDBETWEEN(1,3)),0),0)&amp;"～"&amp;ROUND(IFERROR(IF(ABS('C-1'!AA46)&gt;=10,IF('C-1'!AA46&gt;=0,'C-1'!AA46*RANDBETWEEN(110,120)*0.01,'C-1'!AA46*RANDBETWEEN(80,90)*0.01),'C-1'!AA46+RANDBETWEEN(1,3)),0),0)&amp;"】")</f>
        <v>【-3～1】</v>
      </c>
      <c r="AB46" s="566" t="str">
        <f ca="1">IF('C-1'!AB46="","","【"&amp;ROUND(IFERROR(IF(ABS('C-1'!AB46)&gt;=10,IF('C-1'!AB46&gt;=0,'C-1'!AB46*RANDBETWEEN(80,90)*0.01,'C-1'!AB46*RANDBETWEEN(110,120)*0.01),'C-1'!AB46-RANDBETWEEN(1,3)),0),0)&amp;"～"&amp;ROUND(IFERROR(IF(ABS('C-1'!AB46)&gt;=10,IF('C-1'!AB46&gt;=0,'C-1'!AB46*RANDBETWEEN(110,120)*0.01,'C-1'!AB46*RANDBETWEEN(80,90)*0.01),'C-1'!AB46+RANDBETWEEN(1,3)),0),0)&amp;"】")</f>
        <v>【-1～1】</v>
      </c>
      <c r="AC46" s="566" t="str">
        <f ca="1">IF('C-1'!AC46="","","【"&amp;ROUND(IFERROR(IF(ABS('C-1'!AC46)&gt;=10,IF('C-1'!AC46&gt;=0,'C-1'!AC46*RANDBETWEEN(80,90)*0.01,'C-1'!AC46*RANDBETWEEN(110,120)*0.01),'C-1'!AC46-RANDBETWEEN(1,3)),0),0)&amp;"～"&amp;ROUND(IFERROR(IF(ABS('C-1'!AC46)&gt;=10,IF('C-1'!AC46&gt;=0,'C-1'!AC46*RANDBETWEEN(110,120)*0.01,'C-1'!AC46*RANDBETWEEN(80,90)*0.01),'C-1'!AC46+RANDBETWEEN(1,3)),0),0)&amp;"】")</f>
        <v>【-2～1】</v>
      </c>
      <c r="AD46" s="566" t="str">
        <f ca="1">IF('C-1'!AD46="","","【"&amp;ROUND(IFERROR(IF(ABS('C-1'!AD46)&gt;=10,IF('C-1'!AD46&gt;=0,'C-1'!AD46*RANDBETWEEN(80,90)*0.01,'C-1'!AD46*RANDBETWEEN(110,120)*0.01),'C-1'!AD46-RANDBETWEEN(1,3)),0),0)&amp;"～"&amp;ROUND(IFERROR(IF(ABS('C-1'!AD46)&gt;=10,IF('C-1'!AD46&gt;=0,'C-1'!AD46*RANDBETWEEN(110,120)*0.01,'C-1'!AD46*RANDBETWEEN(80,90)*0.01),'C-1'!AD46+RANDBETWEEN(1,3)),0),0)&amp;"】")</f>
        <v>【-2～1】</v>
      </c>
      <c r="AE46" s="567" t="str">
        <f ca="1">IF('C-1'!AE46="","","【"&amp;ROUND(IFERROR(IF(ABS('C-1'!AE46)&gt;=10,IF('C-1'!AE46&gt;=0,'C-1'!AE46*RANDBETWEEN(80,90)*0.01,'C-1'!AE46*RANDBETWEEN(110,120)*0.01),'C-1'!AE46-RANDBETWEEN(1,3)),0),0)&amp;"～"&amp;ROUND(IFERROR(IF(ABS('C-1'!AE46)&gt;=10,IF('C-1'!AE46&gt;=0,'C-1'!AE46*RANDBETWEEN(110,120)*0.01,'C-1'!AE46*RANDBETWEEN(80,90)*0.01),'C-1'!AE46+RANDBETWEEN(1,3)),0),0)&amp;"】")</f>
        <v>【-1～2】</v>
      </c>
    </row>
    <row r="47" spans="2:31" ht="30.75" customHeight="1" x14ac:dyDescent="0.15">
      <c r="B47" s="513" t="str">
        <f>IF('C-1'!B47="","",'C-1'!B47)</f>
        <v/>
      </c>
      <c r="C47" s="502" t="str">
        <f>IF('C-1'!C47="","",'C-1'!C47)</f>
        <v/>
      </c>
      <c r="D47" s="502" t="str">
        <f>IF('C-1'!D47="","",'C-1'!D47)</f>
        <v>輸入者</v>
      </c>
      <c r="E47" s="502" t="str">
        <f>IF('C-1'!E47="","",'C-1'!E47)</f>
        <v>関連企業</v>
      </c>
      <c r="F47" s="240" t="str">
        <f>IF('C-1'!F47="","",'C-1'!F47)</f>
        <v>全ての関連企業等</v>
      </c>
      <c r="G47" s="127" t="str">
        <f>IF('C-1'!G47="","",'C-1'!G47)</f>
        <v>全て</v>
      </c>
      <c r="H47" s="127" t="str">
        <f>IF('C-1'!H47="","",'C-1'!H47)</f>
        <v>全て</v>
      </c>
      <c r="I47" s="127" t="str">
        <f>IF('C-1'!I47="","",'C-1'!I47)</f>
        <v>全て</v>
      </c>
      <c r="J47" s="127" t="str">
        <f>IF('C-1'!J47="","",'C-1'!J47)</f>
        <v>全て</v>
      </c>
      <c r="K47" s="127" t="str">
        <f>IF('C-1'!K47="","",'C-1'!K47)</f>
        <v>全て</v>
      </c>
      <c r="L47" s="127"/>
      <c r="M47" s="127"/>
      <c r="N47" s="127" t="str">
        <f>IF('C-1'!N47="","",'C-1'!N47)</f>
        <v>全て</v>
      </c>
      <c r="O47" s="559" t="str">
        <f ca="1">IF('C-1'!O47="","","【"&amp;ROUND(IFERROR(IF(ABS('C-1'!O47)&gt;=10,IF('C-1'!O47&gt;=0,'C-1'!O47*RANDBETWEEN(80,90)*0.01,'C-1'!O47*RANDBETWEEN(110,120)*0.01),'C-1'!O47-RANDBETWEEN(1,3)),0),0)&amp;"～"&amp;ROUND(IFERROR(IF(ABS('C-1'!O47)&gt;=10,IF('C-1'!O47&gt;=0,'C-1'!O47*RANDBETWEEN(110,120)*0.01,'C-1'!O47*RANDBETWEEN(80,90)*0.01),'C-1'!O47+RANDBETWEEN(1,3)),0),0)&amp;"】")</f>
        <v/>
      </c>
      <c r="P47" s="559" t="str">
        <f ca="1">IF('C-1'!P47="","","【"&amp;ROUND(IFERROR(IF(ABS('C-1'!P47)&gt;=10,IF('C-1'!P47&gt;=0,'C-1'!P47*RANDBETWEEN(80,90)*0.01,'C-1'!P47*RANDBETWEEN(110,120)*0.01),'C-1'!P47-RANDBETWEEN(1,3)),0),0)&amp;"～"&amp;ROUND(IFERROR(IF(ABS('C-1'!P47)&gt;=10,IF('C-1'!P47&gt;=0,'C-1'!P47*RANDBETWEEN(110,120)*0.01,'C-1'!P47*RANDBETWEEN(80,90)*0.01),'C-1'!P47+RANDBETWEEN(1,3)),0),0)&amp;"】")</f>
        <v/>
      </c>
      <c r="Q47" s="266" t="s">
        <v>255</v>
      </c>
      <c r="R47" s="560" t="str">
        <f ca="1">IF('C-1'!R47="","","【"&amp;ROUND(IFERROR(IF(ABS('C-1'!R47)&gt;=10,IF('C-1'!R47&gt;=0,'C-1'!R47*RANDBETWEEN(80,90)*0.01,'C-1'!R47*RANDBETWEEN(110,120)*0.01),'C-1'!R47-RANDBETWEEN(1,3)),0),0)&amp;"～"&amp;ROUND(IFERROR(IF(ABS('C-1'!R47)&gt;=10,IF('C-1'!R47&gt;=0,'C-1'!R47*RANDBETWEEN(110,120)*0.01,'C-1'!R47*RANDBETWEEN(80,90)*0.01),'C-1'!R47+RANDBETWEEN(1,3)),0),0)&amp;"】")</f>
        <v>【-3～3】</v>
      </c>
      <c r="S47" s="541" t="str">
        <f ca="1">IF('C-1'!S47="","","【"&amp;ROUND(IFERROR(IF(ABS('C-1'!S47)&gt;=10,IF('C-1'!S47&gt;=0,'C-1'!S47*RANDBETWEEN(80,90)*0.01,'C-1'!S47*RANDBETWEEN(110,120)*0.01),'C-1'!S47-RANDBETWEEN(1,3)),0),0)&amp;"～"&amp;ROUND(IFERROR(IF(ABS('C-1'!S47)&gt;=10,IF('C-1'!S47&gt;=0,'C-1'!S47*RANDBETWEEN(110,120)*0.01,'C-1'!S47*RANDBETWEEN(80,90)*0.01),'C-1'!S47+RANDBETWEEN(1,3)),0),0)&amp;"】")</f>
        <v/>
      </c>
      <c r="T47" s="541" t="str">
        <f ca="1">IF('C-1'!T47="","","【"&amp;ROUND(IFERROR(IF(ABS('C-1'!T47)&gt;=10,IF('C-1'!T47&gt;=0,'C-1'!T47*RANDBETWEEN(80,90)*0.01,'C-1'!T47*RANDBETWEEN(110,120)*0.01),'C-1'!T47-RANDBETWEEN(1,3)),0),0)&amp;"～"&amp;ROUND(IFERROR(IF(ABS('C-1'!T47)&gt;=10,IF('C-1'!T47&gt;=0,'C-1'!T47*RANDBETWEEN(110,120)*0.01,'C-1'!T47*RANDBETWEEN(80,90)*0.01),'C-1'!T47+RANDBETWEEN(1,3)),0),0)&amp;"】")</f>
        <v/>
      </c>
      <c r="U47" s="541" t="str">
        <f ca="1">IF('C-1'!U47="","","【"&amp;ROUND(IFERROR(IF(ABS('C-1'!U47)&gt;=10,IF('C-1'!U47&gt;=0,'C-1'!U47*RANDBETWEEN(80,90)*0.01,'C-1'!U47*RANDBETWEEN(110,120)*0.01),'C-1'!U47-RANDBETWEEN(1,3)),0),0)&amp;"～"&amp;ROUND(IFERROR(IF(ABS('C-1'!U47)&gt;=10,IF('C-1'!U47&gt;=0,'C-1'!U47*RANDBETWEEN(110,120)*0.01,'C-1'!U47*RANDBETWEEN(80,90)*0.01),'C-1'!U47+RANDBETWEEN(1,3)),0),0)&amp;"】")</f>
        <v/>
      </c>
      <c r="V47" s="541" t="str">
        <f ca="1">IF('C-1'!V47="","","【"&amp;ROUND(IFERROR(IF(ABS('C-1'!V47)&gt;=10,IF('C-1'!V47&gt;=0,'C-1'!V47*RANDBETWEEN(80,90)*0.01,'C-1'!V47*RANDBETWEEN(110,120)*0.01),'C-1'!V47-RANDBETWEEN(1,3)),0),0)&amp;"～"&amp;ROUND(IFERROR(IF(ABS('C-1'!V47)&gt;=10,IF('C-1'!V47&gt;=0,'C-1'!V47*RANDBETWEEN(110,120)*0.01,'C-1'!V47*RANDBETWEEN(80,90)*0.01),'C-1'!V47+RANDBETWEEN(1,3)),0),0)&amp;"】")</f>
        <v/>
      </c>
      <c r="W47" s="541" t="str">
        <f ca="1">IF('C-1'!W47="","","【"&amp;ROUND(IFERROR(IF(ABS('C-1'!W47)&gt;=10,IF('C-1'!W47&gt;=0,'C-1'!W47*RANDBETWEEN(80,90)*0.01,'C-1'!W47*RANDBETWEEN(110,120)*0.01),'C-1'!W47-RANDBETWEEN(1,3)),0),0)&amp;"～"&amp;ROUND(IFERROR(IF(ABS('C-1'!W47)&gt;=10,IF('C-1'!W47&gt;=0,'C-1'!W47*RANDBETWEEN(110,120)*0.01,'C-1'!W47*RANDBETWEEN(80,90)*0.01),'C-1'!W47+RANDBETWEEN(1,3)),0),0)&amp;"】")</f>
        <v/>
      </c>
      <c r="X47" s="561" t="str">
        <f ca="1">IF('C-1'!X47="","","【"&amp;ROUND(IFERROR(IF(ABS('C-1'!X47)&gt;=10,IF('C-1'!X47&gt;=0,'C-1'!X47*RANDBETWEEN(80,90)*0.01,'C-1'!X47*RANDBETWEEN(110,120)*0.01),'C-1'!X47-RANDBETWEEN(1,3)),0),0)&amp;"～"&amp;ROUND(IFERROR(IF(ABS('C-1'!X47)&gt;=10,IF('C-1'!X47&gt;=0,'C-1'!X47*RANDBETWEEN(110,120)*0.01,'C-1'!X47*RANDBETWEEN(80,90)*0.01),'C-1'!X47+RANDBETWEEN(1,3)),0),0)&amp;"】")</f>
        <v>【-1～3】</v>
      </c>
      <c r="Y47" s="561" t="str">
        <f ca="1">IF('C-1'!Y47="","","【"&amp;ROUND(IFERROR(IF(ABS('C-1'!Y47)&gt;=10,IF('C-1'!Y47&gt;=0,'C-1'!Y47*RANDBETWEEN(80,90)*0.01,'C-1'!Y47*RANDBETWEEN(110,120)*0.01),'C-1'!Y47-RANDBETWEEN(1,3)),0),0)&amp;"～"&amp;ROUND(IFERROR(IF(ABS('C-1'!Y47)&gt;=10,IF('C-1'!Y47&gt;=0,'C-1'!Y47*RANDBETWEEN(110,120)*0.01,'C-1'!Y47*RANDBETWEEN(80,90)*0.01),'C-1'!Y47+RANDBETWEEN(1,3)),0),0)&amp;"】")</f>
        <v>【-1～2】</v>
      </c>
      <c r="Z47" s="561" t="str">
        <f ca="1">IF('C-1'!Z47="","","【"&amp;ROUND(IFERROR(IF(ABS('C-1'!Z47)&gt;=10,IF('C-1'!Z47&gt;=0,'C-1'!Z47*RANDBETWEEN(80,90)*0.01,'C-1'!Z47*RANDBETWEEN(110,120)*0.01),'C-1'!Z47-RANDBETWEEN(1,3)),0),0)&amp;"～"&amp;ROUND(IFERROR(IF(ABS('C-1'!Z47)&gt;=10,IF('C-1'!Z47&gt;=0,'C-1'!Z47*RANDBETWEEN(110,120)*0.01,'C-1'!Z47*RANDBETWEEN(80,90)*0.01),'C-1'!Z47+RANDBETWEEN(1,3)),0),0)&amp;"】")</f>
        <v>【-3～3】</v>
      </c>
      <c r="AA47" s="561" t="str">
        <f ca="1">IF('C-1'!AA47="","","【"&amp;ROUND(IFERROR(IF(ABS('C-1'!AA47)&gt;=10,IF('C-1'!AA47&gt;=0,'C-1'!AA47*RANDBETWEEN(80,90)*0.01,'C-1'!AA47*RANDBETWEEN(110,120)*0.01),'C-1'!AA47-RANDBETWEEN(1,3)),0),0)&amp;"～"&amp;ROUND(IFERROR(IF(ABS('C-1'!AA47)&gt;=10,IF('C-1'!AA47&gt;=0,'C-1'!AA47*RANDBETWEEN(110,120)*0.01,'C-1'!AA47*RANDBETWEEN(80,90)*0.01),'C-1'!AA47+RANDBETWEEN(1,3)),0),0)&amp;"】")</f>
        <v>【-2～3】</v>
      </c>
      <c r="AB47" s="561" t="str">
        <f ca="1">IF('C-1'!AB47="","","【"&amp;ROUND(IFERROR(IF(ABS('C-1'!AB47)&gt;=10,IF('C-1'!AB47&gt;=0,'C-1'!AB47*RANDBETWEEN(80,90)*0.01,'C-1'!AB47*RANDBETWEEN(110,120)*0.01),'C-1'!AB47-RANDBETWEEN(1,3)),0),0)&amp;"～"&amp;ROUND(IFERROR(IF(ABS('C-1'!AB47)&gt;=10,IF('C-1'!AB47&gt;=0,'C-1'!AB47*RANDBETWEEN(110,120)*0.01,'C-1'!AB47*RANDBETWEEN(80,90)*0.01),'C-1'!AB47+RANDBETWEEN(1,3)),0),0)&amp;"】")</f>
        <v>【-2～2】</v>
      </c>
      <c r="AC47" s="561" t="str">
        <f ca="1">IF('C-1'!AC47="","","【"&amp;ROUND(IFERROR(IF(ABS('C-1'!AC47)&gt;=10,IF('C-1'!AC47&gt;=0,'C-1'!AC47*RANDBETWEEN(80,90)*0.01,'C-1'!AC47*RANDBETWEEN(110,120)*0.01),'C-1'!AC47-RANDBETWEEN(1,3)),0),0)&amp;"～"&amp;ROUND(IFERROR(IF(ABS('C-1'!AC47)&gt;=10,IF('C-1'!AC47&gt;=0,'C-1'!AC47*RANDBETWEEN(110,120)*0.01,'C-1'!AC47*RANDBETWEEN(80,90)*0.01),'C-1'!AC47+RANDBETWEEN(1,3)),0),0)&amp;"】")</f>
        <v>【-3～3】</v>
      </c>
      <c r="AD47" s="561" t="str">
        <f ca="1">IF('C-1'!AD47="","","【"&amp;ROUND(IFERROR(IF(ABS('C-1'!AD47)&gt;=10,IF('C-1'!AD47&gt;=0,'C-1'!AD47*RANDBETWEEN(80,90)*0.01,'C-1'!AD47*RANDBETWEEN(110,120)*0.01),'C-1'!AD47-RANDBETWEEN(1,3)),0),0)&amp;"～"&amp;ROUND(IFERROR(IF(ABS('C-1'!AD47)&gt;=10,IF('C-1'!AD47&gt;=0,'C-1'!AD47*RANDBETWEEN(110,120)*0.01,'C-1'!AD47*RANDBETWEEN(80,90)*0.01),'C-1'!AD47+RANDBETWEEN(1,3)),0),0)&amp;"】")</f>
        <v>【-3～2】</v>
      </c>
      <c r="AE47" s="561" t="str">
        <f ca="1">IF('C-1'!AE47="","","【"&amp;ROUND(IFERROR(IF(ABS('C-1'!AE47)&gt;=10,IF('C-1'!AE47&gt;=0,'C-1'!AE47*RANDBETWEEN(80,90)*0.01,'C-1'!AE47*RANDBETWEEN(110,120)*0.01),'C-1'!AE47-RANDBETWEEN(1,3)),0),0)&amp;"～"&amp;ROUND(IFERROR(IF(ABS('C-1'!AE47)&gt;=10,IF('C-1'!AE47&gt;=0,'C-1'!AE47*RANDBETWEEN(110,120)*0.01,'C-1'!AE47*RANDBETWEEN(80,90)*0.01),'C-1'!AE47+RANDBETWEEN(1,3)),0),0)&amp;"】")</f>
        <v>【-1～2】</v>
      </c>
    </row>
    <row r="48" spans="2:31" ht="30.75" customHeight="1" x14ac:dyDescent="0.15">
      <c r="B48" s="513" t="str">
        <f>IF('C-1'!B48="","",'C-1'!B48)</f>
        <v/>
      </c>
      <c r="C48" s="503" t="str">
        <f>IF('C-1'!C48="","",'C-1'!C48)</f>
        <v/>
      </c>
      <c r="D48" s="503" t="str">
        <f>IF('C-1'!D48="","",'C-1'!D48)</f>
        <v>輸入者</v>
      </c>
      <c r="E48" s="503" t="str">
        <f>IF('C-1'!E48="","",'C-1'!E48)</f>
        <v>非関連企業</v>
      </c>
      <c r="F48" s="494" t="str">
        <f>IF('C-1'!F48="","",'C-1'!F48)</f>
        <v/>
      </c>
      <c r="G48" s="494" t="str">
        <f>IF('C-1'!G48="","",'C-1'!G48)</f>
        <v/>
      </c>
      <c r="H48" s="492" t="str">
        <f>IF('C-1'!H48="","",'C-1'!H48)</f>
        <v/>
      </c>
      <c r="I48" s="494" t="str">
        <f>IF('C-1'!I48="","",'C-1'!I48)</f>
        <v/>
      </c>
      <c r="J48" s="494" t="str">
        <f>IF('C-1'!J48="","",'C-1'!J48)</f>
        <v/>
      </c>
      <c r="K48" s="504" t="str">
        <f>IF('C-1'!K48="","",'C-1'!K48)</f>
        <v/>
      </c>
      <c r="L48" s="504" t="str">
        <f>IF('C-1'!L48="","",'C-1'!L48)</f>
        <v/>
      </c>
      <c r="M48" s="504" t="str">
        <f>IF('C-1'!M48="","",'C-1'!M48)</f>
        <v/>
      </c>
      <c r="N48" s="504" t="str">
        <f>IF('C-1'!N48="","",'C-1'!N48)</f>
        <v/>
      </c>
      <c r="O48" s="562" t="str">
        <f ca="1">IF('C-1'!O48="","","【"&amp;ROUND(IFERROR(IF(ABS('C-1'!O48)&gt;=10,IF('C-1'!O48&gt;=0,'C-1'!O48*RANDBETWEEN(80,90)*0.01,'C-1'!O48*RANDBETWEEN(110,120)*0.01),'C-1'!O48-RANDBETWEEN(1,3)),0),0)&amp;"～"&amp;ROUND(IFERROR(IF(ABS('C-1'!O48)&gt;=10,IF('C-1'!O48&gt;=0,'C-1'!O48*RANDBETWEEN(110,120)*0.01,'C-1'!O48*RANDBETWEEN(80,90)*0.01),'C-1'!O48+RANDBETWEEN(1,3)),0),0)&amp;"】")</f>
        <v/>
      </c>
      <c r="P48" s="562" t="str">
        <f ca="1">IF('C-1'!P48="","","【"&amp;ROUND(IFERROR(IF(ABS('C-1'!P48)&gt;=10,IF('C-1'!P48&gt;=0,'C-1'!P48*RANDBETWEEN(80,90)*0.01,'C-1'!P48*RANDBETWEEN(110,120)*0.01),'C-1'!P48-RANDBETWEEN(1,3)),0),0)&amp;"～"&amp;ROUND(IFERROR(IF(ABS('C-1'!P48)&gt;=10,IF('C-1'!P48&gt;=0,'C-1'!P48*RANDBETWEEN(110,120)*0.01,'C-1'!P48*RANDBETWEEN(80,90)*0.01),'C-1'!P48+RANDBETWEEN(1,3)),0),0)&amp;"】")</f>
        <v/>
      </c>
      <c r="Q48" s="494" t="str">
        <f>IF('C-1'!Q48="","",'C-1'!Q48)</f>
        <v/>
      </c>
      <c r="R48" s="563" t="str">
        <f ca="1">IF('C-1'!R48="","","【"&amp;ROUND(IFERROR(IF(ABS('C-1'!R48)&gt;=10,IF('C-1'!R48&gt;=0,'C-1'!R48*RANDBETWEEN(80,90)*0.01,'C-1'!R48*RANDBETWEEN(110,120)*0.01),'C-1'!R48-RANDBETWEEN(1,3)),0),0)&amp;"～"&amp;ROUND(IFERROR(IF(ABS('C-1'!R48)&gt;=10,IF('C-1'!R48&gt;=0,'C-1'!R48*RANDBETWEEN(110,120)*0.01,'C-1'!R48*RANDBETWEEN(80,90)*0.01),'C-1'!R48+RANDBETWEEN(1,3)),0),0)&amp;"】")</f>
        <v>【-2～2】</v>
      </c>
      <c r="S48" s="541" t="str">
        <f ca="1">IF('C-1'!S48="","","【"&amp;ROUND(IFERROR(IF(ABS('C-1'!S48)&gt;=10,IF('C-1'!S48&gt;=0,'C-1'!S48*RANDBETWEEN(80,90)*0.01,'C-1'!S48*RANDBETWEEN(110,120)*0.01),'C-1'!S48-RANDBETWEEN(1,3)),0),0)&amp;"～"&amp;ROUND(IFERROR(IF(ABS('C-1'!S48)&gt;=10,IF('C-1'!S48&gt;=0,'C-1'!S48*RANDBETWEEN(110,120)*0.01,'C-1'!S48*RANDBETWEEN(80,90)*0.01),'C-1'!S48+RANDBETWEEN(1,3)),0),0)&amp;"】")</f>
        <v/>
      </c>
      <c r="T48" s="541" t="str">
        <f ca="1">IF('C-1'!T48="","","【"&amp;ROUND(IFERROR(IF(ABS('C-1'!T48)&gt;=10,IF('C-1'!T48&gt;=0,'C-1'!T48*RANDBETWEEN(80,90)*0.01,'C-1'!T48*RANDBETWEEN(110,120)*0.01),'C-1'!T48-RANDBETWEEN(1,3)),0),0)&amp;"～"&amp;ROUND(IFERROR(IF(ABS('C-1'!T48)&gt;=10,IF('C-1'!T48&gt;=0,'C-1'!T48*RANDBETWEEN(110,120)*0.01,'C-1'!T48*RANDBETWEEN(80,90)*0.01),'C-1'!T48+RANDBETWEEN(1,3)),0),0)&amp;"】")</f>
        <v/>
      </c>
      <c r="U48" s="541" t="str">
        <f ca="1">IF('C-1'!U48="","","【"&amp;ROUND(IFERROR(IF(ABS('C-1'!U48)&gt;=10,IF('C-1'!U48&gt;=0,'C-1'!U48*RANDBETWEEN(80,90)*0.01,'C-1'!U48*RANDBETWEEN(110,120)*0.01),'C-1'!U48-RANDBETWEEN(1,3)),0),0)&amp;"～"&amp;ROUND(IFERROR(IF(ABS('C-1'!U48)&gt;=10,IF('C-1'!U48&gt;=0,'C-1'!U48*RANDBETWEEN(110,120)*0.01,'C-1'!U48*RANDBETWEEN(80,90)*0.01),'C-1'!U48+RANDBETWEEN(1,3)),0),0)&amp;"】")</f>
        <v/>
      </c>
      <c r="V48" s="541" t="str">
        <f ca="1">IF('C-1'!V48="","","【"&amp;ROUND(IFERROR(IF(ABS('C-1'!V48)&gt;=10,IF('C-1'!V48&gt;=0,'C-1'!V48*RANDBETWEEN(80,90)*0.01,'C-1'!V48*RANDBETWEEN(110,120)*0.01),'C-1'!V48-RANDBETWEEN(1,3)),0),0)&amp;"～"&amp;ROUND(IFERROR(IF(ABS('C-1'!V48)&gt;=10,IF('C-1'!V48&gt;=0,'C-1'!V48*RANDBETWEEN(110,120)*0.01,'C-1'!V48*RANDBETWEEN(80,90)*0.01),'C-1'!V48+RANDBETWEEN(1,3)),0),0)&amp;"】")</f>
        <v/>
      </c>
      <c r="W48" s="541" t="str">
        <f ca="1">IF('C-1'!W48="","","【"&amp;ROUND(IFERROR(IF(ABS('C-1'!W48)&gt;=10,IF('C-1'!W48&gt;=0,'C-1'!W48*RANDBETWEEN(80,90)*0.01,'C-1'!W48*RANDBETWEEN(110,120)*0.01),'C-1'!W48-RANDBETWEEN(1,3)),0),0)&amp;"～"&amp;ROUND(IFERROR(IF(ABS('C-1'!W48)&gt;=10,IF('C-1'!W48&gt;=0,'C-1'!W48*RANDBETWEEN(110,120)*0.01,'C-1'!W48*RANDBETWEEN(80,90)*0.01),'C-1'!W48+RANDBETWEEN(1,3)),0),0)&amp;"】")</f>
        <v/>
      </c>
      <c r="X48" s="563" t="str">
        <f ca="1">IF('C-1'!X48="","","【"&amp;ROUND(IFERROR(IF(ABS('C-1'!X48)&gt;=10,IF('C-1'!X48&gt;=0,'C-1'!X48*RANDBETWEEN(80,90)*0.01,'C-1'!X48*RANDBETWEEN(110,120)*0.01),'C-1'!X48-RANDBETWEEN(1,3)),0),0)&amp;"～"&amp;ROUND(IFERROR(IF(ABS('C-1'!X48)&gt;=10,IF('C-1'!X48&gt;=0,'C-1'!X48*RANDBETWEEN(110,120)*0.01,'C-1'!X48*RANDBETWEEN(80,90)*0.01),'C-1'!X48+RANDBETWEEN(1,3)),0),0)&amp;"】")</f>
        <v>【-3～1】</v>
      </c>
      <c r="Y48" s="563" t="str">
        <f ca="1">IF('C-1'!Y48="","","【"&amp;ROUND(IFERROR(IF(ABS('C-1'!Y48)&gt;=10,IF('C-1'!Y48&gt;=0,'C-1'!Y48*RANDBETWEEN(80,90)*0.01,'C-1'!Y48*RANDBETWEEN(110,120)*0.01),'C-1'!Y48-RANDBETWEEN(1,3)),0),0)&amp;"～"&amp;ROUND(IFERROR(IF(ABS('C-1'!Y48)&gt;=10,IF('C-1'!Y48&gt;=0,'C-1'!Y48*RANDBETWEEN(110,120)*0.01,'C-1'!Y48*RANDBETWEEN(80,90)*0.01),'C-1'!Y48+RANDBETWEEN(1,3)),0),0)&amp;"】")</f>
        <v>【-1～1】</v>
      </c>
      <c r="Z48" s="563" t="str">
        <f ca="1">IF('C-1'!Z48="","","【"&amp;ROUND(IFERROR(IF(ABS('C-1'!Z48)&gt;=10,IF('C-1'!Z48&gt;=0,'C-1'!Z48*RANDBETWEEN(80,90)*0.01,'C-1'!Z48*RANDBETWEEN(110,120)*0.01),'C-1'!Z48-RANDBETWEEN(1,3)),0),0)&amp;"～"&amp;ROUND(IFERROR(IF(ABS('C-1'!Z48)&gt;=10,IF('C-1'!Z48&gt;=0,'C-1'!Z48*RANDBETWEEN(110,120)*0.01,'C-1'!Z48*RANDBETWEEN(80,90)*0.01),'C-1'!Z48+RANDBETWEEN(1,3)),0),0)&amp;"】")</f>
        <v>【-2～3】</v>
      </c>
      <c r="AA48" s="563" t="str">
        <f ca="1">IF('C-1'!AA48="","","【"&amp;ROUND(IFERROR(IF(ABS('C-1'!AA48)&gt;=10,IF('C-1'!AA48&gt;=0,'C-1'!AA48*RANDBETWEEN(80,90)*0.01,'C-1'!AA48*RANDBETWEEN(110,120)*0.01),'C-1'!AA48-RANDBETWEEN(1,3)),0),0)&amp;"～"&amp;ROUND(IFERROR(IF(ABS('C-1'!AA48)&gt;=10,IF('C-1'!AA48&gt;=0,'C-1'!AA48*RANDBETWEEN(110,120)*0.01,'C-1'!AA48*RANDBETWEEN(80,90)*0.01),'C-1'!AA48+RANDBETWEEN(1,3)),0),0)&amp;"】")</f>
        <v>【-1～3】</v>
      </c>
      <c r="AB48" s="563" t="str">
        <f ca="1">IF('C-1'!AB48="","","【"&amp;ROUND(IFERROR(IF(ABS('C-1'!AB48)&gt;=10,IF('C-1'!AB48&gt;=0,'C-1'!AB48*RANDBETWEEN(80,90)*0.01,'C-1'!AB48*RANDBETWEEN(110,120)*0.01),'C-1'!AB48-RANDBETWEEN(1,3)),0),0)&amp;"～"&amp;ROUND(IFERROR(IF(ABS('C-1'!AB48)&gt;=10,IF('C-1'!AB48&gt;=0,'C-1'!AB48*RANDBETWEEN(110,120)*0.01,'C-1'!AB48*RANDBETWEEN(80,90)*0.01),'C-1'!AB48+RANDBETWEEN(1,3)),0),0)&amp;"】")</f>
        <v>【-3～2】</v>
      </c>
      <c r="AC48" s="563" t="str">
        <f ca="1">IF('C-1'!AC48="","","【"&amp;ROUND(IFERROR(IF(ABS('C-1'!AC48)&gt;=10,IF('C-1'!AC48&gt;=0,'C-1'!AC48*RANDBETWEEN(80,90)*0.01,'C-1'!AC48*RANDBETWEEN(110,120)*0.01),'C-1'!AC48-RANDBETWEEN(1,3)),0),0)&amp;"～"&amp;ROUND(IFERROR(IF(ABS('C-1'!AC48)&gt;=10,IF('C-1'!AC48&gt;=0,'C-1'!AC48*RANDBETWEEN(110,120)*0.01,'C-1'!AC48*RANDBETWEEN(80,90)*0.01),'C-1'!AC48+RANDBETWEEN(1,3)),0),0)&amp;"】")</f>
        <v>【-3～3】</v>
      </c>
      <c r="AD48" s="563" t="str">
        <f ca="1">IF('C-1'!AD48="","","【"&amp;ROUND(IFERROR(IF(ABS('C-1'!AD48)&gt;=10,IF('C-1'!AD48&gt;=0,'C-1'!AD48*RANDBETWEEN(80,90)*0.01,'C-1'!AD48*RANDBETWEEN(110,120)*0.01),'C-1'!AD48-RANDBETWEEN(1,3)),0),0)&amp;"～"&amp;ROUND(IFERROR(IF(ABS('C-1'!AD48)&gt;=10,IF('C-1'!AD48&gt;=0,'C-1'!AD48*RANDBETWEEN(110,120)*0.01,'C-1'!AD48*RANDBETWEEN(80,90)*0.01),'C-1'!AD48+RANDBETWEEN(1,3)),0),0)&amp;"】")</f>
        <v>【-2～2】</v>
      </c>
      <c r="AE48" s="563" t="str">
        <f ca="1">IF('C-1'!AE48="","","【"&amp;ROUND(IFERROR(IF(ABS('C-1'!AE48)&gt;=10,IF('C-1'!AE48&gt;=0,'C-1'!AE48*RANDBETWEEN(80,90)*0.01,'C-1'!AE48*RANDBETWEEN(110,120)*0.01),'C-1'!AE48-RANDBETWEEN(1,3)),0),0)&amp;"～"&amp;ROUND(IFERROR(IF(ABS('C-1'!AE48)&gt;=10,IF('C-1'!AE48&gt;=0,'C-1'!AE48*RANDBETWEEN(110,120)*0.01,'C-1'!AE48*RANDBETWEEN(80,90)*0.01),'C-1'!AE48+RANDBETWEEN(1,3)),0),0)&amp;"】")</f>
        <v>【-3～1】</v>
      </c>
    </row>
    <row r="49" spans="2:31" ht="30.75" customHeight="1" x14ac:dyDescent="0.15">
      <c r="B49" s="513" t="str">
        <f>IF('C-1'!B49="","",'C-1'!B49)</f>
        <v/>
      </c>
      <c r="C49" s="503" t="str">
        <f>IF('C-1'!C49="","",'C-1'!C49)</f>
        <v/>
      </c>
      <c r="D49" s="503" t="str">
        <f>IF('C-1'!D49="","",'C-1'!D49)</f>
        <v>輸入者</v>
      </c>
      <c r="E49" s="503" t="str">
        <f>IF('C-1'!E49="","",'C-1'!E49)</f>
        <v>非関連企業</v>
      </c>
      <c r="F49" s="494" t="str">
        <f>IF('C-1'!F49="","",'C-1'!F49)</f>
        <v/>
      </c>
      <c r="G49" s="494" t="str">
        <f>IF('C-1'!G49="","",'C-1'!G49)</f>
        <v/>
      </c>
      <c r="H49" s="492" t="str">
        <f>IF('C-1'!H49="","",'C-1'!H49)</f>
        <v/>
      </c>
      <c r="I49" s="494" t="str">
        <f>IF('C-1'!I49="","",'C-1'!I49)</f>
        <v/>
      </c>
      <c r="J49" s="494" t="str">
        <f>IF('C-1'!J49="","",'C-1'!J49)</f>
        <v/>
      </c>
      <c r="K49" s="504" t="str">
        <f>IF('C-1'!K49="","",'C-1'!K49)</f>
        <v/>
      </c>
      <c r="L49" s="504" t="str">
        <f>IF('C-1'!L49="","",'C-1'!L49)</f>
        <v/>
      </c>
      <c r="M49" s="504" t="str">
        <f>IF('C-1'!M49="","",'C-1'!M49)</f>
        <v/>
      </c>
      <c r="N49" s="504" t="str">
        <f>IF('C-1'!N49="","",'C-1'!N49)</f>
        <v/>
      </c>
      <c r="O49" s="562" t="str">
        <f ca="1">IF('C-1'!O49="","","【"&amp;ROUND(IFERROR(IF(ABS('C-1'!O49)&gt;=10,IF('C-1'!O49&gt;=0,'C-1'!O49*RANDBETWEEN(80,90)*0.01,'C-1'!O49*RANDBETWEEN(110,120)*0.01),'C-1'!O49-RANDBETWEEN(1,3)),0),0)&amp;"～"&amp;ROUND(IFERROR(IF(ABS('C-1'!O49)&gt;=10,IF('C-1'!O49&gt;=0,'C-1'!O49*RANDBETWEEN(110,120)*0.01,'C-1'!O49*RANDBETWEEN(80,90)*0.01),'C-1'!O49+RANDBETWEEN(1,3)),0),0)&amp;"】")</f>
        <v/>
      </c>
      <c r="P49" s="562" t="str">
        <f ca="1">IF('C-1'!P49="","","【"&amp;ROUND(IFERROR(IF(ABS('C-1'!P49)&gt;=10,IF('C-1'!P49&gt;=0,'C-1'!P49*RANDBETWEEN(80,90)*0.01,'C-1'!P49*RANDBETWEEN(110,120)*0.01),'C-1'!P49-RANDBETWEEN(1,3)),0),0)&amp;"～"&amp;ROUND(IFERROR(IF(ABS('C-1'!P49)&gt;=10,IF('C-1'!P49&gt;=0,'C-1'!P49*RANDBETWEEN(110,120)*0.01,'C-1'!P49*RANDBETWEEN(80,90)*0.01),'C-1'!P49+RANDBETWEEN(1,3)),0),0)&amp;"】")</f>
        <v/>
      </c>
      <c r="Q49" s="494" t="str">
        <f>IF('C-1'!Q49="","",'C-1'!Q49)</f>
        <v/>
      </c>
      <c r="R49" s="563" t="str">
        <f ca="1">IF('C-1'!R49="","","【"&amp;ROUND(IFERROR(IF(ABS('C-1'!R49)&gt;=10,IF('C-1'!R49&gt;=0,'C-1'!R49*RANDBETWEEN(80,90)*0.01,'C-1'!R49*RANDBETWEEN(110,120)*0.01),'C-1'!R49-RANDBETWEEN(1,3)),0),0)&amp;"～"&amp;ROUND(IFERROR(IF(ABS('C-1'!R49)&gt;=10,IF('C-1'!R49&gt;=0,'C-1'!R49*RANDBETWEEN(110,120)*0.01,'C-1'!R49*RANDBETWEEN(80,90)*0.01),'C-1'!R49+RANDBETWEEN(1,3)),0),0)&amp;"】")</f>
        <v>【-3～2】</v>
      </c>
      <c r="S49" s="542" t="str">
        <f ca="1">IF('C-1'!S49="","","【"&amp;ROUND(IFERROR(IF(ABS('C-1'!S49)&gt;=10,IF('C-1'!S49&gt;=0,'C-1'!S49*RANDBETWEEN(80,90)*0.01,'C-1'!S49*RANDBETWEEN(110,120)*0.01),'C-1'!S49-RANDBETWEEN(1,3)),0),0)&amp;"～"&amp;ROUND(IFERROR(IF(ABS('C-1'!S49)&gt;=10,IF('C-1'!S49&gt;=0,'C-1'!S49*RANDBETWEEN(110,120)*0.01,'C-1'!S49*RANDBETWEEN(80,90)*0.01),'C-1'!S49+RANDBETWEEN(1,3)),0),0)&amp;"】")</f>
        <v/>
      </c>
      <c r="T49" s="542" t="str">
        <f ca="1">IF('C-1'!T49="","","【"&amp;ROUND(IFERROR(IF(ABS('C-1'!T49)&gt;=10,IF('C-1'!T49&gt;=0,'C-1'!T49*RANDBETWEEN(80,90)*0.01,'C-1'!T49*RANDBETWEEN(110,120)*0.01),'C-1'!T49-RANDBETWEEN(1,3)),0),0)&amp;"～"&amp;ROUND(IFERROR(IF(ABS('C-1'!T49)&gt;=10,IF('C-1'!T49&gt;=0,'C-1'!T49*RANDBETWEEN(110,120)*0.01,'C-1'!T49*RANDBETWEEN(80,90)*0.01),'C-1'!T49+RANDBETWEEN(1,3)),0),0)&amp;"】")</f>
        <v/>
      </c>
      <c r="U49" s="542" t="str">
        <f ca="1">IF('C-1'!U49="","","【"&amp;ROUND(IFERROR(IF(ABS('C-1'!U49)&gt;=10,IF('C-1'!U49&gt;=0,'C-1'!U49*RANDBETWEEN(80,90)*0.01,'C-1'!U49*RANDBETWEEN(110,120)*0.01),'C-1'!U49-RANDBETWEEN(1,3)),0),0)&amp;"～"&amp;ROUND(IFERROR(IF(ABS('C-1'!U49)&gt;=10,IF('C-1'!U49&gt;=0,'C-1'!U49*RANDBETWEEN(110,120)*0.01,'C-1'!U49*RANDBETWEEN(80,90)*0.01),'C-1'!U49+RANDBETWEEN(1,3)),0),0)&amp;"】")</f>
        <v/>
      </c>
      <c r="V49" s="542" t="str">
        <f ca="1">IF('C-1'!V49="","","【"&amp;ROUND(IFERROR(IF(ABS('C-1'!V49)&gt;=10,IF('C-1'!V49&gt;=0,'C-1'!V49*RANDBETWEEN(80,90)*0.01,'C-1'!V49*RANDBETWEEN(110,120)*0.01),'C-1'!V49-RANDBETWEEN(1,3)),0),0)&amp;"～"&amp;ROUND(IFERROR(IF(ABS('C-1'!V49)&gt;=10,IF('C-1'!V49&gt;=0,'C-1'!V49*RANDBETWEEN(110,120)*0.01,'C-1'!V49*RANDBETWEEN(80,90)*0.01),'C-1'!V49+RANDBETWEEN(1,3)),0),0)&amp;"】")</f>
        <v/>
      </c>
      <c r="W49" s="542" t="str">
        <f ca="1">IF('C-1'!W49="","","【"&amp;ROUND(IFERROR(IF(ABS('C-1'!W49)&gt;=10,IF('C-1'!W49&gt;=0,'C-1'!W49*RANDBETWEEN(80,90)*0.01,'C-1'!W49*RANDBETWEEN(110,120)*0.01),'C-1'!W49-RANDBETWEEN(1,3)),0),0)&amp;"～"&amp;ROUND(IFERROR(IF(ABS('C-1'!W49)&gt;=10,IF('C-1'!W49&gt;=0,'C-1'!W49*RANDBETWEEN(110,120)*0.01,'C-1'!W49*RANDBETWEEN(80,90)*0.01),'C-1'!W49+RANDBETWEEN(1,3)),0),0)&amp;"】")</f>
        <v/>
      </c>
      <c r="X49" s="563" t="str">
        <f ca="1">IF('C-1'!X49="","","【"&amp;ROUND(IFERROR(IF(ABS('C-1'!X49)&gt;=10,IF('C-1'!X49&gt;=0,'C-1'!X49*RANDBETWEEN(80,90)*0.01,'C-1'!X49*RANDBETWEEN(110,120)*0.01),'C-1'!X49-RANDBETWEEN(1,3)),0),0)&amp;"～"&amp;ROUND(IFERROR(IF(ABS('C-1'!X49)&gt;=10,IF('C-1'!X49&gt;=0,'C-1'!X49*RANDBETWEEN(110,120)*0.01,'C-1'!X49*RANDBETWEEN(80,90)*0.01),'C-1'!X49+RANDBETWEEN(1,3)),0),0)&amp;"】")</f>
        <v>【-1～2】</v>
      </c>
      <c r="Y49" s="563" t="str">
        <f ca="1">IF('C-1'!Y49="","","【"&amp;ROUND(IFERROR(IF(ABS('C-1'!Y49)&gt;=10,IF('C-1'!Y49&gt;=0,'C-1'!Y49*RANDBETWEEN(80,90)*0.01,'C-1'!Y49*RANDBETWEEN(110,120)*0.01),'C-1'!Y49-RANDBETWEEN(1,3)),0),0)&amp;"～"&amp;ROUND(IFERROR(IF(ABS('C-1'!Y49)&gt;=10,IF('C-1'!Y49&gt;=0,'C-1'!Y49*RANDBETWEEN(110,120)*0.01,'C-1'!Y49*RANDBETWEEN(80,90)*0.01),'C-1'!Y49+RANDBETWEEN(1,3)),0),0)&amp;"】")</f>
        <v>【-3～2】</v>
      </c>
      <c r="Z49" s="563" t="str">
        <f ca="1">IF('C-1'!Z49="","","【"&amp;ROUND(IFERROR(IF(ABS('C-1'!Z49)&gt;=10,IF('C-1'!Z49&gt;=0,'C-1'!Z49*RANDBETWEEN(80,90)*0.01,'C-1'!Z49*RANDBETWEEN(110,120)*0.01),'C-1'!Z49-RANDBETWEEN(1,3)),0),0)&amp;"～"&amp;ROUND(IFERROR(IF(ABS('C-1'!Z49)&gt;=10,IF('C-1'!Z49&gt;=0,'C-1'!Z49*RANDBETWEEN(110,120)*0.01,'C-1'!Z49*RANDBETWEEN(80,90)*0.01),'C-1'!Z49+RANDBETWEEN(1,3)),0),0)&amp;"】")</f>
        <v>【-3～1】</v>
      </c>
      <c r="AA49" s="563" t="str">
        <f ca="1">IF('C-1'!AA49="","","【"&amp;ROUND(IFERROR(IF(ABS('C-1'!AA49)&gt;=10,IF('C-1'!AA49&gt;=0,'C-1'!AA49*RANDBETWEEN(80,90)*0.01,'C-1'!AA49*RANDBETWEEN(110,120)*0.01),'C-1'!AA49-RANDBETWEEN(1,3)),0),0)&amp;"～"&amp;ROUND(IFERROR(IF(ABS('C-1'!AA49)&gt;=10,IF('C-1'!AA49&gt;=0,'C-1'!AA49*RANDBETWEEN(110,120)*0.01,'C-1'!AA49*RANDBETWEEN(80,90)*0.01),'C-1'!AA49+RANDBETWEEN(1,3)),0),0)&amp;"】")</f>
        <v>【-1～2】</v>
      </c>
      <c r="AB49" s="563" t="str">
        <f ca="1">IF('C-1'!AB49="","","【"&amp;ROUND(IFERROR(IF(ABS('C-1'!AB49)&gt;=10,IF('C-1'!AB49&gt;=0,'C-1'!AB49*RANDBETWEEN(80,90)*0.01,'C-1'!AB49*RANDBETWEEN(110,120)*0.01),'C-1'!AB49-RANDBETWEEN(1,3)),0),0)&amp;"～"&amp;ROUND(IFERROR(IF(ABS('C-1'!AB49)&gt;=10,IF('C-1'!AB49&gt;=0,'C-1'!AB49*RANDBETWEEN(110,120)*0.01,'C-1'!AB49*RANDBETWEEN(80,90)*0.01),'C-1'!AB49+RANDBETWEEN(1,3)),0),0)&amp;"】")</f>
        <v>【-2～3】</v>
      </c>
      <c r="AC49" s="563" t="str">
        <f ca="1">IF('C-1'!AC49="","","【"&amp;ROUND(IFERROR(IF(ABS('C-1'!AC49)&gt;=10,IF('C-1'!AC49&gt;=0,'C-1'!AC49*RANDBETWEEN(80,90)*0.01,'C-1'!AC49*RANDBETWEEN(110,120)*0.01),'C-1'!AC49-RANDBETWEEN(1,3)),0),0)&amp;"～"&amp;ROUND(IFERROR(IF(ABS('C-1'!AC49)&gt;=10,IF('C-1'!AC49&gt;=0,'C-1'!AC49*RANDBETWEEN(110,120)*0.01,'C-1'!AC49*RANDBETWEEN(80,90)*0.01),'C-1'!AC49+RANDBETWEEN(1,3)),0),0)&amp;"】")</f>
        <v>【-1～2】</v>
      </c>
      <c r="AD49" s="563" t="str">
        <f ca="1">IF('C-1'!AD49="","","【"&amp;ROUND(IFERROR(IF(ABS('C-1'!AD49)&gt;=10,IF('C-1'!AD49&gt;=0,'C-1'!AD49*RANDBETWEEN(80,90)*0.01,'C-1'!AD49*RANDBETWEEN(110,120)*0.01),'C-1'!AD49-RANDBETWEEN(1,3)),0),0)&amp;"～"&amp;ROUND(IFERROR(IF(ABS('C-1'!AD49)&gt;=10,IF('C-1'!AD49&gt;=0,'C-1'!AD49*RANDBETWEEN(110,120)*0.01,'C-1'!AD49*RANDBETWEEN(80,90)*0.01),'C-1'!AD49+RANDBETWEEN(1,3)),0),0)&amp;"】")</f>
        <v>【-2～2】</v>
      </c>
      <c r="AE49" s="563" t="str">
        <f ca="1">IF('C-1'!AE49="","","【"&amp;ROUND(IFERROR(IF(ABS('C-1'!AE49)&gt;=10,IF('C-1'!AE49&gt;=0,'C-1'!AE49*RANDBETWEEN(80,90)*0.01,'C-1'!AE49*RANDBETWEEN(110,120)*0.01),'C-1'!AE49-RANDBETWEEN(1,3)),0),0)&amp;"～"&amp;ROUND(IFERROR(IF(ABS('C-1'!AE49)&gt;=10,IF('C-1'!AE49&gt;=0,'C-1'!AE49*RANDBETWEEN(110,120)*0.01,'C-1'!AE49*RANDBETWEEN(80,90)*0.01),'C-1'!AE49+RANDBETWEEN(1,3)),0),0)&amp;"】")</f>
        <v>【-3～1】</v>
      </c>
    </row>
    <row r="50" spans="2:31" ht="30.75" customHeight="1" x14ac:dyDescent="0.15">
      <c r="B50" s="513" t="str">
        <f>IF('C-1'!B50="","",'C-1'!B50)</f>
        <v/>
      </c>
      <c r="C50" s="503" t="str">
        <f>IF('C-1'!C50="","",'C-1'!C50)</f>
        <v/>
      </c>
      <c r="D50" s="503" t="str">
        <f>IF('C-1'!D50="","",'C-1'!D50)</f>
        <v>輸入者</v>
      </c>
      <c r="E50" s="503" t="str">
        <f>IF('C-1'!E50="","",'C-1'!E50)</f>
        <v>非関連企業</v>
      </c>
      <c r="F50" s="494" t="str">
        <f>IF('C-1'!F50="","",'C-1'!F50)</f>
        <v/>
      </c>
      <c r="G50" s="494" t="str">
        <f>IF('C-1'!G50="","",'C-1'!G50)</f>
        <v/>
      </c>
      <c r="H50" s="492" t="str">
        <f>IF('C-1'!H50="","",'C-1'!H50)</f>
        <v/>
      </c>
      <c r="I50" s="494" t="str">
        <f>IF('C-1'!I50="","",'C-1'!I50)</f>
        <v/>
      </c>
      <c r="J50" s="494" t="str">
        <f>IF('C-1'!J50="","",'C-1'!J50)</f>
        <v/>
      </c>
      <c r="K50" s="504" t="str">
        <f>IF('C-1'!K50="","",'C-1'!K50)</f>
        <v/>
      </c>
      <c r="L50" s="504" t="str">
        <f>IF('C-1'!L50="","",'C-1'!L50)</f>
        <v/>
      </c>
      <c r="M50" s="504" t="str">
        <f>IF('C-1'!M50="","",'C-1'!M50)</f>
        <v/>
      </c>
      <c r="N50" s="504" t="str">
        <f>IF('C-1'!N50="","",'C-1'!N50)</f>
        <v/>
      </c>
      <c r="O50" s="562" t="str">
        <f ca="1">IF('C-1'!O50="","","【"&amp;ROUND(IFERROR(IF(ABS('C-1'!O50)&gt;=10,IF('C-1'!O50&gt;=0,'C-1'!O50*RANDBETWEEN(80,90)*0.01,'C-1'!O50*RANDBETWEEN(110,120)*0.01),'C-1'!O50-RANDBETWEEN(1,3)),0),0)&amp;"～"&amp;ROUND(IFERROR(IF(ABS('C-1'!O50)&gt;=10,IF('C-1'!O50&gt;=0,'C-1'!O50*RANDBETWEEN(110,120)*0.01,'C-1'!O50*RANDBETWEEN(80,90)*0.01),'C-1'!O50+RANDBETWEEN(1,3)),0),0)&amp;"】")</f>
        <v/>
      </c>
      <c r="P50" s="562" t="str">
        <f ca="1">IF('C-1'!P50="","","【"&amp;ROUND(IFERROR(IF(ABS('C-1'!P50)&gt;=10,IF('C-1'!P50&gt;=0,'C-1'!P50*RANDBETWEEN(80,90)*0.01,'C-1'!P50*RANDBETWEEN(110,120)*0.01),'C-1'!P50-RANDBETWEEN(1,3)),0),0)&amp;"～"&amp;ROUND(IFERROR(IF(ABS('C-1'!P50)&gt;=10,IF('C-1'!P50&gt;=0,'C-1'!P50*RANDBETWEEN(110,120)*0.01,'C-1'!P50*RANDBETWEEN(80,90)*0.01),'C-1'!P50+RANDBETWEEN(1,3)),0),0)&amp;"】")</f>
        <v/>
      </c>
      <c r="Q50" s="494" t="str">
        <f>IF('C-1'!Q50="","",'C-1'!Q50)</f>
        <v/>
      </c>
      <c r="R50" s="563" t="str">
        <f ca="1">IF('C-1'!R50="","","【"&amp;ROUND(IFERROR(IF(ABS('C-1'!R50)&gt;=10,IF('C-1'!R50&gt;=0,'C-1'!R50*RANDBETWEEN(80,90)*0.01,'C-1'!R50*RANDBETWEEN(110,120)*0.01),'C-1'!R50-RANDBETWEEN(1,3)),0),0)&amp;"～"&amp;ROUND(IFERROR(IF(ABS('C-1'!R50)&gt;=10,IF('C-1'!R50&gt;=0,'C-1'!R50*RANDBETWEEN(110,120)*0.01,'C-1'!R50*RANDBETWEEN(80,90)*0.01),'C-1'!R50+RANDBETWEEN(1,3)),0),0)&amp;"】")</f>
        <v>【-2～3】</v>
      </c>
      <c r="S50" s="542" t="str">
        <f ca="1">IF('C-1'!S50="","","【"&amp;ROUND(IFERROR(IF(ABS('C-1'!S50)&gt;=10,IF('C-1'!S50&gt;=0,'C-1'!S50*RANDBETWEEN(80,90)*0.01,'C-1'!S50*RANDBETWEEN(110,120)*0.01),'C-1'!S50-RANDBETWEEN(1,3)),0),0)&amp;"～"&amp;ROUND(IFERROR(IF(ABS('C-1'!S50)&gt;=10,IF('C-1'!S50&gt;=0,'C-1'!S50*RANDBETWEEN(110,120)*0.01,'C-1'!S50*RANDBETWEEN(80,90)*0.01),'C-1'!S50+RANDBETWEEN(1,3)),0),0)&amp;"】")</f>
        <v/>
      </c>
      <c r="T50" s="542" t="str">
        <f ca="1">IF('C-1'!T50="","","【"&amp;ROUND(IFERROR(IF(ABS('C-1'!T50)&gt;=10,IF('C-1'!T50&gt;=0,'C-1'!T50*RANDBETWEEN(80,90)*0.01,'C-1'!T50*RANDBETWEEN(110,120)*0.01),'C-1'!T50-RANDBETWEEN(1,3)),0),0)&amp;"～"&amp;ROUND(IFERROR(IF(ABS('C-1'!T50)&gt;=10,IF('C-1'!T50&gt;=0,'C-1'!T50*RANDBETWEEN(110,120)*0.01,'C-1'!T50*RANDBETWEEN(80,90)*0.01),'C-1'!T50+RANDBETWEEN(1,3)),0),0)&amp;"】")</f>
        <v/>
      </c>
      <c r="U50" s="542" t="str">
        <f ca="1">IF('C-1'!U50="","","【"&amp;ROUND(IFERROR(IF(ABS('C-1'!U50)&gt;=10,IF('C-1'!U50&gt;=0,'C-1'!U50*RANDBETWEEN(80,90)*0.01,'C-1'!U50*RANDBETWEEN(110,120)*0.01),'C-1'!U50-RANDBETWEEN(1,3)),0),0)&amp;"～"&amp;ROUND(IFERROR(IF(ABS('C-1'!U50)&gt;=10,IF('C-1'!U50&gt;=0,'C-1'!U50*RANDBETWEEN(110,120)*0.01,'C-1'!U50*RANDBETWEEN(80,90)*0.01),'C-1'!U50+RANDBETWEEN(1,3)),0),0)&amp;"】")</f>
        <v/>
      </c>
      <c r="V50" s="542" t="str">
        <f ca="1">IF('C-1'!V50="","","【"&amp;ROUND(IFERROR(IF(ABS('C-1'!V50)&gt;=10,IF('C-1'!V50&gt;=0,'C-1'!V50*RANDBETWEEN(80,90)*0.01,'C-1'!V50*RANDBETWEEN(110,120)*0.01),'C-1'!V50-RANDBETWEEN(1,3)),0),0)&amp;"～"&amp;ROUND(IFERROR(IF(ABS('C-1'!V50)&gt;=10,IF('C-1'!V50&gt;=0,'C-1'!V50*RANDBETWEEN(110,120)*0.01,'C-1'!V50*RANDBETWEEN(80,90)*0.01),'C-1'!V50+RANDBETWEEN(1,3)),0),0)&amp;"】")</f>
        <v/>
      </c>
      <c r="W50" s="542" t="str">
        <f ca="1">IF('C-1'!W50="","","【"&amp;ROUND(IFERROR(IF(ABS('C-1'!W50)&gt;=10,IF('C-1'!W50&gt;=0,'C-1'!W50*RANDBETWEEN(80,90)*0.01,'C-1'!W50*RANDBETWEEN(110,120)*0.01),'C-1'!W50-RANDBETWEEN(1,3)),0),0)&amp;"～"&amp;ROUND(IFERROR(IF(ABS('C-1'!W50)&gt;=10,IF('C-1'!W50&gt;=0,'C-1'!W50*RANDBETWEEN(110,120)*0.01,'C-1'!W50*RANDBETWEEN(80,90)*0.01),'C-1'!W50+RANDBETWEEN(1,3)),0),0)&amp;"】")</f>
        <v/>
      </c>
      <c r="X50" s="563" t="str">
        <f ca="1">IF('C-1'!X50="","","【"&amp;ROUND(IFERROR(IF(ABS('C-1'!X50)&gt;=10,IF('C-1'!X50&gt;=0,'C-1'!X50*RANDBETWEEN(80,90)*0.01,'C-1'!X50*RANDBETWEEN(110,120)*0.01),'C-1'!X50-RANDBETWEEN(1,3)),0),0)&amp;"～"&amp;ROUND(IFERROR(IF(ABS('C-1'!X50)&gt;=10,IF('C-1'!X50&gt;=0,'C-1'!X50*RANDBETWEEN(110,120)*0.01,'C-1'!X50*RANDBETWEEN(80,90)*0.01),'C-1'!X50+RANDBETWEEN(1,3)),0),0)&amp;"】")</f>
        <v>【-3～1】</v>
      </c>
      <c r="Y50" s="563" t="str">
        <f ca="1">IF('C-1'!Y50="","","【"&amp;ROUND(IFERROR(IF(ABS('C-1'!Y50)&gt;=10,IF('C-1'!Y50&gt;=0,'C-1'!Y50*RANDBETWEEN(80,90)*0.01,'C-1'!Y50*RANDBETWEEN(110,120)*0.01),'C-1'!Y50-RANDBETWEEN(1,3)),0),0)&amp;"～"&amp;ROUND(IFERROR(IF(ABS('C-1'!Y50)&gt;=10,IF('C-1'!Y50&gt;=0,'C-1'!Y50*RANDBETWEEN(110,120)*0.01,'C-1'!Y50*RANDBETWEEN(80,90)*0.01),'C-1'!Y50+RANDBETWEEN(1,3)),0),0)&amp;"】")</f>
        <v>【-3～2】</v>
      </c>
      <c r="Z50" s="563" t="str">
        <f ca="1">IF('C-1'!Z50="","","【"&amp;ROUND(IFERROR(IF(ABS('C-1'!Z50)&gt;=10,IF('C-1'!Z50&gt;=0,'C-1'!Z50*RANDBETWEEN(80,90)*0.01,'C-1'!Z50*RANDBETWEEN(110,120)*0.01),'C-1'!Z50-RANDBETWEEN(1,3)),0),0)&amp;"～"&amp;ROUND(IFERROR(IF(ABS('C-1'!Z50)&gt;=10,IF('C-1'!Z50&gt;=0,'C-1'!Z50*RANDBETWEEN(110,120)*0.01,'C-1'!Z50*RANDBETWEEN(80,90)*0.01),'C-1'!Z50+RANDBETWEEN(1,3)),0),0)&amp;"】")</f>
        <v>【-2～2】</v>
      </c>
      <c r="AA50" s="563" t="str">
        <f ca="1">IF('C-1'!AA50="","","【"&amp;ROUND(IFERROR(IF(ABS('C-1'!AA50)&gt;=10,IF('C-1'!AA50&gt;=0,'C-1'!AA50*RANDBETWEEN(80,90)*0.01,'C-1'!AA50*RANDBETWEEN(110,120)*0.01),'C-1'!AA50-RANDBETWEEN(1,3)),0),0)&amp;"～"&amp;ROUND(IFERROR(IF(ABS('C-1'!AA50)&gt;=10,IF('C-1'!AA50&gt;=0,'C-1'!AA50*RANDBETWEEN(110,120)*0.01,'C-1'!AA50*RANDBETWEEN(80,90)*0.01),'C-1'!AA50+RANDBETWEEN(1,3)),0),0)&amp;"】")</f>
        <v>【-1～1】</v>
      </c>
      <c r="AB50" s="563" t="str">
        <f ca="1">IF('C-1'!AB50="","","【"&amp;ROUND(IFERROR(IF(ABS('C-1'!AB50)&gt;=10,IF('C-1'!AB50&gt;=0,'C-1'!AB50*RANDBETWEEN(80,90)*0.01,'C-1'!AB50*RANDBETWEEN(110,120)*0.01),'C-1'!AB50-RANDBETWEEN(1,3)),0),0)&amp;"～"&amp;ROUND(IFERROR(IF(ABS('C-1'!AB50)&gt;=10,IF('C-1'!AB50&gt;=0,'C-1'!AB50*RANDBETWEEN(110,120)*0.01,'C-1'!AB50*RANDBETWEEN(80,90)*0.01),'C-1'!AB50+RANDBETWEEN(1,3)),0),0)&amp;"】")</f>
        <v>【-3～1】</v>
      </c>
      <c r="AC50" s="563" t="str">
        <f ca="1">IF('C-1'!AC50="","","【"&amp;ROUND(IFERROR(IF(ABS('C-1'!AC50)&gt;=10,IF('C-1'!AC50&gt;=0,'C-1'!AC50*RANDBETWEEN(80,90)*0.01,'C-1'!AC50*RANDBETWEEN(110,120)*0.01),'C-1'!AC50-RANDBETWEEN(1,3)),0),0)&amp;"～"&amp;ROUND(IFERROR(IF(ABS('C-1'!AC50)&gt;=10,IF('C-1'!AC50&gt;=0,'C-1'!AC50*RANDBETWEEN(110,120)*0.01,'C-1'!AC50*RANDBETWEEN(80,90)*0.01),'C-1'!AC50+RANDBETWEEN(1,3)),0),0)&amp;"】")</f>
        <v>【-2～2】</v>
      </c>
      <c r="AD50" s="563" t="str">
        <f ca="1">IF('C-1'!AD50="","","【"&amp;ROUND(IFERROR(IF(ABS('C-1'!AD50)&gt;=10,IF('C-1'!AD50&gt;=0,'C-1'!AD50*RANDBETWEEN(80,90)*0.01,'C-1'!AD50*RANDBETWEEN(110,120)*0.01),'C-1'!AD50-RANDBETWEEN(1,3)),0),0)&amp;"～"&amp;ROUND(IFERROR(IF(ABS('C-1'!AD50)&gt;=10,IF('C-1'!AD50&gt;=0,'C-1'!AD50*RANDBETWEEN(110,120)*0.01,'C-1'!AD50*RANDBETWEEN(80,90)*0.01),'C-1'!AD50+RANDBETWEEN(1,3)),0),0)&amp;"】")</f>
        <v>【-2～2】</v>
      </c>
      <c r="AE50" s="563" t="str">
        <f ca="1">IF('C-1'!AE50="","","【"&amp;ROUND(IFERROR(IF(ABS('C-1'!AE50)&gt;=10,IF('C-1'!AE50&gt;=0,'C-1'!AE50*RANDBETWEEN(80,90)*0.01,'C-1'!AE50*RANDBETWEEN(110,120)*0.01),'C-1'!AE50-RANDBETWEEN(1,3)),0),0)&amp;"～"&amp;ROUND(IFERROR(IF(ABS('C-1'!AE50)&gt;=10,IF('C-1'!AE50&gt;=0,'C-1'!AE50*RANDBETWEEN(110,120)*0.01,'C-1'!AE50*RANDBETWEEN(80,90)*0.01),'C-1'!AE50+RANDBETWEEN(1,3)),0),0)&amp;"】")</f>
        <v>【-2～3】</v>
      </c>
    </row>
    <row r="51" spans="2:31" ht="30.75" customHeight="1" x14ac:dyDescent="0.15">
      <c r="B51" s="513" t="str">
        <f>IF('C-1'!B51="","",'C-1'!B51)</f>
        <v/>
      </c>
      <c r="C51" s="503" t="str">
        <f>IF('C-1'!C51="","",'C-1'!C51)</f>
        <v/>
      </c>
      <c r="D51" s="503" t="str">
        <f>IF('C-1'!D51="","",'C-1'!D51)</f>
        <v>輸入者</v>
      </c>
      <c r="E51" s="503" t="str">
        <f>IF('C-1'!E51="","",'C-1'!E51)</f>
        <v>非関連企業</v>
      </c>
      <c r="F51" s="494" t="str">
        <f>IF('C-1'!F51="","",'C-1'!F51)</f>
        <v/>
      </c>
      <c r="G51" s="494" t="str">
        <f>IF('C-1'!G51="","",'C-1'!G51)</f>
        <v/>
      </c>
      <c r="H51" s="492" t="str">
        <f>IF('C-1'!H51="","",'C-1'!H51)</f>
        <v/>
      </c>
      <c r="I51" s="494" t="str">
        <f>IF('C-1'!I51="","",'C-1'!I51)</f>
        <v/>
      </c>
      <c r="J51" s="494" t="str">
        <f>IF('C-1'!J51="","",'C-1'!J51)</f>
        <v/>
      </c>
      <c r="K51" s="504" t="str">
        <f>IF('C-1'!K51="","",'C-1'!K51)</f>
        <v/>
      </c>
      <c r="L51" s="504" t="str">
        <f>IF('C-1'!L51="","",'C-1'!L51)</f>
        <v/>
      </c>
      <c r="M51" s="504" t="str">
        <f>IF('C-1'!M51="","",'C-1'!M51)</f>
        <v/>
      </c>
      <c r="N51" s="504" t="str">
        <f>IF('C-1'!N51="","",'C-1'!N51)</f>
        <v/>
      </c>
      <c r="O51" s="562" t="str">
        <f ca="1">IF('C-1'!O51="","","【"&amp;ROUND(IFERROR(IF(ABS('C-1'!O51)&gt;=10,IF('C-1'!O51&gt;=0,'C-1'!O51*RANDBETWEEN(80,90)*0.01,'C-1'!O51*RANDBETWEEN(110,120)*0.01),'C-1'!O51-RANDBETWEEN(1,3)),0),0)&amp;"～"&amp;ROUND(IFERROR(IF(ABS('C-1'!O51)&gt;=10,IF('C-1'!O51&gt;=0,'C-1'!O51*RANDBETWEEN(110,120)*0.01,'C-1'!O51*RANDBETWEEN(80,90)*0.01),'C-1'!O51+RANDBETWEEN(1,3)),0),0)&amp;"】")</f>
        <v/>
      </c>
      <c r="P51" s="562" t="str">
        <f ca="1">IF('C-1'!P51="","","【"&amp;ROUND(IFERROR(IF(ABS('C-1'!P51)&gt;=10,IF('C-1'!P51&gt;=0,'C-1'!P51*RANDBETWEEN(80,90)*0.01,'C-1'!P51*RANDBETWEEN(110,120)*0.01),'C-1'!P51-RANDBETWEEN(1,3)),0),0)&amp;"～"&amp;ROUND(IFERROR(IF(ABS('C-1'!P51)&gt;=10,IF('C-1'!P51&gt;=0,'C-1'!P51*RANDBETWEEN(110,120)*0.01,'C-1'!P51*RANDBETWEEN(80,90)*0.01),'C-1'!P51+RANDBETWEEN(1,3)),0),0)&amp;"】")</f>
        <v/>
      </c>
      <c r="Q51" s="494" t="str">
        <f>IF('C-1'!Q51="","",'C-1'!Q51)</f>
        <v/>
      </c>
      <c r="R51" s="563" t="str">
        <f ca="1">IF('C-1'!R51="","","【"&amp;ROUND(IFERROR(IF(ABS('C-1'!R51)&gt;=10,IF('C-1'!R51&gt;=0,'C-1'!R51*RANDBETWEEN(80,90)*0.01,'C-1'!R51*RANDBETWEEN(110,120)*0.01),'C-1'!R51-RANDBETWEEN(1,3)),0),0)&amp;"～"&amp;ROUND(IFERROR(IF(ABS('C-1'!R51)&gt;=10,IF('C-1'!R51&gt;=0,'C-1'!R51*RANDBETWEEN(110,120)*0.01,'C-1'!R51*RANDBETWEEN(80,90)*0.01),'C-1'!R51+RANDBETWEEN(1,3)),0),0)&amp;"】")</f>
        <v>【-1～2】</v>
      </c>
      <c r="S51" s="542" t="str">
        <f ca="1">IF('C-1'!S51="","","【"&amp;ROUND(IFERROR(IF(ABS('C-1'!S51)&gt;=10,IF('C-1'!S51&gt;=0,'C-1'!S51*RANDBETWEEN(80,90)*0.01,'C-1'!S51*RANDBETWEEN(110,120)*0.01),'C-1'!S51-RANDBETWEEN(1,3)),0),0)&amp;"～"&amp;ROUND(IFERROR(IF(ABS('C-1'!S51)&gt;=10,IF('C-1'!S51&gt;=0,'C-1'!S51*RANDBETWEEN(110,120)*0.01,'C-1'!S51*RANDBETWEEN(80,90)*0.01),'C-1'!S51+RANDBETWEEN(1,3)),0),0)&amp;"】")</f>
        <v/>
      </c>
      <c r="T51" s="542" t="str">
        <f ca="1">IF('C-1'!T51="","","【"&amp;ROUND(IFERROR(IF(ABS('C-1'!T51)&gt;=10,IF('C-1'!T51&gt;=0,'C-1'!T51*RANDBETWEEN(80,90)*0.01,'C-1'!T51*RANDBETWEEN(110,120)*0.01),'C-1'!T51-RANDBETWEEN(1,3)),0),0)&amp;"～"&amp;ROUND(IFERROR(IF(ABS('C-1'!T51)&gt;=10,IF('C-1'!T51&gt;=0,'C-1'!T51*RANDBETWEEN(110,120)*0.01,'C-1'!T51*RANDBETWEEN(80,90)*0.01),'C-1'!T51+RANDBETWEEN(1,3)),0),0)&amp;"】")</f>
        <v/>
      </c>
      <c r="U51" s="542" t="str">
        <f ca="1">IF('C-1'!U51="","","【"&amp;ROUND(IFERROR(IF(ABS('C-1'!U51)&gt;=10,IF('C-1'!U51&gt;=0,'C-1'!U51*RANDBETWEEN(80,90)*0.01,'C-1'!U51*RANDBETWEEN(110,120)*0.01),'C-1'!U51-RANDBETWEEN(1,3)),0),0)&amp;"～"&amp;ROUND(IFERROR(IF(ABS('C-1'!U51)&gt;=10,IF('C-1'!U51&gt;=0,'C-1'!U51*RANDBETWEEN(110,120)*0.01,'C-1'!U51*RANDBETWEEN(80,90)*0.01),'C-1'!U51+RANDBETWEEN(1,3)),0),0)&amp;"】")</f>
        <v/>
      </c>
      <c r="V51" s="542" t="str">
        <f ca="1">IF('C-1'!V51="","","【"&amp;ROUND(IFERROR(IF(ABS('C-1'!V51)&gt;=10,IF('C-1'!V51&gt;=0,'C-1'!V51*RANDBETWEEN(80,90)*0.01,'C-1'!V51*RANDBETWEEN(110,120)*0.01),'C-1'!V51-RANDBETWEEN(1,3)),0),0)&amp;"～"&amp;ROUND(IFERROR(IF(ABS('C-1'!V51)&gt;=10,IF('C-1'!V51&gt;=0,'C-1'!V51*RANDBETWEEN(110,120)*0.01,'C-1'!V51*RANDBETWEEN(80,90)*0.01),'C-1'!V51+RANDBETWEEN(1,3)),0),0)&amp;"】")</f>
        <v/>
      </c>
      <c r="W51" s="542" t="str">
        <f ca="1">IF('C-1'!W51="","","【"&amp;ROUND(IFERROR(IF(ABS('C-1'!W51)&gt;=10,IF('C-1'!W51&gt;=0,'C-1'!W51*RANDBETWEEN(80,90)*0.01,'C-1'!W51*RANDBETWEEN(110,120)*0.01),'C-1'!W51-RANDBETWEEN(1,3)),0),0)&amp;"～"&amp;ROUND(IFERROR(IF(ABS('C-1'!W51)&gt;=10,IF('C-1'!W51&gt;=0,'C-1'!W51*RANDBETWEEN(110,120)*0.01,'C-1'!W51*RANDBETWEEN(80,90)*0.01),'C-1'!W51+RANDBETWEEN(1,3)),0),0)&amp;"】")</f>
        <v/>
      </c>
      <c r="X51" s="563" t="str">
        <f ca="1">IF('C-1'!X51="","","【"&amp;ROUND(IFERROR(IF(ABS('C-1'!X51)&gt;=10,IF('C-1'!X51&gt;=0,'C-1'!X51*RANDBETWEEN(80,90)*0.01,'C-1'!X51*RANDBETWEEN(110,120)*0.01),'C-1'!X51-RANDBETWEEN(1,3)),0),0)&amp;"～"&amp;ROUND(IFERROR(IF(ABS('C-1'!X51)&gt;=10,IF('C-1'!X51&gt;=0,'C-1'!X51*RANDBETWEEN(110,120)*0.01,'C-1'!X51*RANDBETWEEN(80,90)*0.01),'C-1'!X51+RANDBETWEEN(1,3)),0),0)&amp;"】")</f>
        <v>【-3～2】</v>
      </c>
      <c r="Y51" s="563" t="str">
        <f ca="1">IF('C-1'!Y51="","","【"&amp;ROUND(IFERROR(IF(ABS('C-1'!Y51)&gt;=10,IF('C-1'!Y51&gt;=0,'C-1'!Y51*RANDBETWEEN(80,90)*0.01,'C-1'!Y51*RANDBETWEEN(110,120)*0.01),'C-1'!Y51-RANDBETWEEN(1,3)),0),0)&amp;"～"&amp;ROUND(IFERROR(IF(ABS('C-1'!Y51)&gt;=10,IF('C-1'!Y51&gt;=0,'C-1'!Y51*RANDBETWEEN(110,120)*0.01,'C-1'!Y51*RANDBETWEEN(80,90)*0.01),'C-1'!Y51+RANDBETWEEN(1,3)),0),0)&amp;"】")</f>
        <v>【-1～1】</v>
      </c>
      <c r="Z51" s="563" t="str">
        <f ca="1">IF('C-1'!Z51="","","【"&amp;ROUND(IFERROR(IF(ABS('C-1'!Z51)&gt;=10,IF('C-1'!Z51&gt;=0,'C-1'!Z51*RANDBETWEEN(80,90)*0.01,'C-1'!Z51*RANDBETWEEN(110,120)*0.01),'C-1'!Z51-RANDBETWEEN(1,3)),0),0)&amp;"～"&amp;ROUND(IFERROR(IF(ABS('C-1'!Z51)&gt;=10,IF('C-1'!Z51&gt;=0,'C-1'!Z51*RANDBETWEEN(110,120)*0.01,'C-1'!Z51*RANDBETWEEN(80,90)*0.01),'C-1'!Z51+RANDBETWEEN(1,3)),0),0)&amp;"】")</f>
        <v>【-2～1】</v>
      </c>
      <c r="AA51" s="563" t="str">
        <f ca="1">IF('C-1'!AA51="","","【"&amp;ROUND(IFERROR(IF(ABS('C-1'!AA51)&gt;=10,IF('C-1'!AA51&gt;=0,'C-1'!AA51*RANDBETWEEN(80,90)*0.01,'C-1'!AA51*RANDBETWEEN(110,120)*0.01),'C-1'!AA51-RANDBETWEEN(1,3)),0),0)&amp;"～"&amp;ROUND(IFERROR(IF(ABS('C-1'!AA51)&gt;=10,IF('C-1'!AA51&gt;=0,'C-1'!AA51*RANDBETWEEN(110,120)*0.01,'C-1'!AA51*RANDBETWEEN(80,90)*0.01),'C-1'!AA51+RANDBETWEEN(1,3)),0),0)&amp;"】")</f>
        <v>【-2～3】</v>
      </c>
      <c r="AB51" s="563" t="str">
        <f ca="1">IF('C-1'!AB51="","","【"&amp;ROUND(IFERROR(IF(ABS('C-1'!AB51)&gt;=10,IF('C-1'!AB51&gt;=0,'C-1'!AB51*RANDBETWEEN(80,90)*0.01,'C-1'!AB51*RANDBETWEEN(110,120)*0.01),'C-1'!AB51-RANDBETWEEN(1,3)),0),0)&amp;"～"&amp;ROUND(IFERROR(IF(ABS('C-1'!AB51)&gt;=10,IF('C-1'!AB51&gt;=0,'C-1'!AB51*RANDBETWEEN(110,120)*0.01,'C-1'!AB51*RANDBETWEEN(80,90)*0.01),'C-1'!AB51+RANDBETWEEN(1,3)),0),0)&amp;"】")</f>
        <v>【-1～3】</v>
      </c>
      <c r="AC51" s="563" t="str">
        <f ca="1">IF('C-1'!AC51="","","【"&amp;ROUND(IFERROR(IF(ABS('C-1'!AC51)&gt;=10,IF('C-1'!AC51&gt;=0,'C-1'!AC51*RANDBETWEEN(80,90)*0.01,'C-1'!AC51*RANDBETWEEN(110,120)*0.01),'C-1'!AC51-RANDBETWEEN(1,3)),0),0)&amp;"～"&amp;ROUND(IFERROR(IF(ABS('C-1'!AC51)&gt;=10,IF('C-1'!AC51&gt;=0,'C-1'!AC51*RANDBETWEEN(110,120)*0.01,'C-1'!AC51*RANDBETWEEN(80,90)*0.01),'C-1'!AC51+RANDBETWEEN(1,3)),0),0)&amp;"】")</f>
        <v>【-2～1】</v>
      </c>
      <c r="AD51" s="563" t="str">
        <f ca="1">IF('C-1'!AD51="","","【"&amp;ROUND(IFERROR(IF(ABS('C-1'!AD51)&gt;=10,IF('C-1'!AD51&gt;=0,'C-1'!AD51*RANDBETWEEN(80,90)*0.01,'C-1'!AD51*RANDBETWEEN(110,120)*0.01),'C-1'!AD51-RANDBETWEEN(1,3)),0),0)&amp;"～"&amp;ROUND(IFERROR(IF(ABS('C-1'!AD51)&gt;=10,IF('C-1'!AD51&gt;=0,'C-1'!AD51*RANDBETWEEN(110,120)*0.01,'C-1'!AD51*RANDBETWEEN(80,90)*0.01),'C-1'!AD51+RANDBETWEEN(1,3)),0),0)&amp;"】")</f>
        <v>【-2～2】</v>
      </c>
      <c r="AE51" s="563" t="str">
        <f ca="1">IF('C-1'!AE51="","","【"&amp;ROUND(IFERROR(IF(ABS('C-1'!AE51)&gt;=10,IF('C-1'!AE51&gt;=0,'C-1'!AE51*RANDBETWEEN(80,90)*0.01,'C-1'!AE51*RANDBETWEEN(110,120)*0.01),'C-1'!AE51-RANDBETWEEN(1,3)),0),0)&amp;"～"&amp;ROUND(IFERROR(IF(ABS('C-1'!AE51)&gt;=10,IF('C-1'!AE51&gt;=0,'C-1'!AE51*RANDBETWEEN(110,120)*0.01,'C-1'!AE51*RANDBETWEEN(80,90)*0.01),'C-1'!AE51+RANDBETWEEN(1,3)),0),0)&amp;"】")</f>
        <v>【-2～3】</v>
      </c>
    </row>
    <row r="52" spans="2:31" ht="30.75" customHeight="1" x14ac:dyDescent="0.15">
      <c r="B52" s="513" t="str">
        <f>IF('C-1'!B52="","",'C-1'!B52)</f>
        <v/>
      </c>
      <c r="C52" s="503" t="str">
        <f>IF('C-1'!C52="","",'C-1'!C52)</f>
        <v/>
      </c>
      <c r="D52" s="503" t="str">
        <f>IF('C-1'!D52="","",'C-1'!D52)</f>
        <v>輸入者</v>
      </c>
      <c r="E52" s="503" t="str">
        <f>IF('C-1'!E52="","",'C-1'!E52)</f>
        <v>非関連企業</v>
      </c>
      <c r="F52" s="494" t="str">
        <f>IF('C-1'!F52="","",'C-1'!F52)</f>
        <v/>
      </c>
      <c r="G52" s="494" t="str">
        <f>IF('C-1'!G52="","",'C-1'!G52)</f>
        <v/>
      </c>
      <c r="H52" s="492" t="str">
        <f>IF('C-1'!H52="","",'C-1'!H52)</f>
        <v/>
      </c>
      <c r="I52" s="494" t="str">
        <f>IF('C-1'!I52="","",'C-1'!I52)</f>
        <v/>
      </c>
      <c r="J52" s="494" t="str">
        <f>IF('C-1'!J52="","",'C-1'!J52)</f>
        <v/>
      </c>
      <c r="K52" s="504" t="str">
        <f>IF('C-1'!K52="","",'C-1'!K52)</f>
        <v/>
      </c>
      <c r="L52" s="504" t="str">
        <f>IF('C-1'!L52="","",'C-1'!L52)</f>
        <v/>
      </c>
      <c r="M52" s="504" t="str">
        <f>IF('C-1'!M52="","",'C-1'!M52)</f>
        <v/>
      </c>
      <c r="N52" s="504" t="str">
        <f>IF('C-1'!N52="","",'C-1'!N52)</f>
        <v/>
      </c>
      <c r="O52" s="562" t="str">
        <f ca="1">IF('C-1'!O52="","","【"&amp;ROUND(IFERROR(IF(ABS('C-1'!O52)&gt;=10,IF('C-1'!O52&gt;=0,'C-1'!O52*RANDBETWEEN(80,90)*0.01,'C-1'!O52*RANDBETWEEN(110,120)*0.01),'C-1'!O52-RANDBETWEEN(1,3)),0),0)&amp;"～"&amp;ROUND(IFERROR(IF(ABS('C-1'!O52)&gt;=10,IF('C-1'!O52&gt;=0,'C-1'!O52*RANDBETWEEN(110,120)*0.01,'C-1'!O52*RANDBETWEEN(80,90)*0.01),'C-1'!O52+RANDBETWEEN(1,3)),0),0)&amp;"】")</f>
        <v/>
      </c>
      <c r="P52" s="562" t="str">
        <f ca="1">IF('C-1'!P52="","","【"&amp;ROUND(IFERROR(IF(ABS('C-1'!P52)&gt;=10,IF('C-1'!P52&gt;=0,'C-1'!P52*RANDBETWEEN(80,90)*0.01,'C-1'!P52*RANDBETWEEN(110,120)*0.01),'C-1'!P52-RANDBETWEEN(1,3)),0),0)&amp;"～"&amp;ROUND(IFERROR(IF(ABS('C-1'!P52)&gt;=10,IF('C-1'!P52&gt;=0,'C-1'!P52*RANDBETWEEN(110,120)*0.01,'C-1'!P52*RANDBETWEEN(80,90)*0.01),'C-1'!P52+RANDBETWEEN(1,3)),0),0)&amp;"】")</f>
        <v/>
      </c>
      <c r="Q52" s="494" t="str">
        <f>IF('C-1'!Q52="","",'C-1'!Q52)</f>
        <v/>
      </c>
      <c r="R52" s="563" t="str">
        <f ca="1">IF('C-1'!R52="","","【"&amp;ROUND(IFERROR(IF(ABS('C-1'!R52)&gt;=10,IF('C-1'!R52&gt;=0,'C-1'!R52*RANDBETWEEN(80,90)*0.01,'C-1'!R52*RANDBETWEEN(110,120)*0.01),'C-1'!R52-RANDBETWEEN(1,3)),0),0)&amp;"～"&amp;ROUND(IFERROR(IF(ABS('C-1'!R52)&gt;=10,IF('C-1'!R52&gt;=0,'C-1'!R52*RANDBETWEEN(110,120)*0.01,'C-1'!R52*RANDBETWEEN(80,90)*0.01),'C-1'!R52+RANDBETWEEN(1,3)),0),0)&amp;"】")</f>
        <v>【-1～1】</v>
      </c>
      <c r="S52" s="542" t="str">
        <f ca="1">IF('C-1'!S52="","","【"&amp;ROUND(IFERROR(IF(ABS('C-1'!S52)&gt;=10,IF('C-1'!S52&gt;=0,'C-1'!S52*RANDBETWEEN(80,90)*0.01,'C-1'!S52*RANDBETWEEN(110,120)*0.01),'C-1'!S52-RANDBETWEEN(1,3)),0),0)&amp;"～"&amp;ROUND(IFERROR(IF(ABS('C-1'!S52)&gt;=10,IF('C-1'!S52&gt;=0,'C-1'!S52*RANDBETWEEN(110,120)*0.01,'C-1'!S52*RANDBETWEEN(80,90)*0.01),'C-1'!S52+RANDBETWEEN(1,3)),0),0)&amp;"】")</f>
        <v/>
      </c>
      <c r="T52" s="542" t="str">
        <f ca="1">IF('C-1'!T52="","","【"&amp;ROUND(IFERROR(IF(ABS('C-1'!T52)&gt;=10,IF('C-1'!T52&gt;=0,'C-1'!T52*RANDBETWEEN(80,90)*0.01,'C-1'!T52*RANDBETWEEN(110,120)*0.01),'C-1'!T52-RANDBETWEEN(1,3)),0),0)&amp;"～"&amp;ROUND(IFERROR(IF(ABS('C-1'!T52)&gt;=10,IF('C-1'!T52&gt;=0,'C-1'!T52*RANDBETWEEN(110,120)*0.01,'C-1'!T52*RANDBETWEEN(80,90)*0.01),'C-1'!T52+RANDBETWEEN(1,3)),0),0)&amp;"】")</f>
        <v/>
      </c>
      <c r="U52" s="542" t="str">
        <f ca="1">IF('C-1'!U52="","","【"&amp;ROUND(IFERROR(IF(ABS('C-1'!U52)&gt;=10,IF('C-1'!U52&gt;=0,'C-1'!U52*RANDBETWEEN(80,90)*0.01,'C-1'!U52*RANDBETWEEN(110,120)*0.01),'C-1'!U52-RANDBETWEEN(1,3)),0),0)&amp;"～"&amp;ROUND(IFERROR(IF(ABS('C-1'!U52)&gt;=10,IF('C-1'!U52&gt;=0,'C-1'!U52*RANDBETWEEN(110,120)*0.01,'C-1'!U52*RANDBETWEEN(80,90)*0.01),'C-1'!U52+RANDBETWEEN(1,3)),0),0)&amp;"】")</f>
        <v/>
      </c>
      <c r="V52" s="542" t="str">
        <f ca="1">IF('C-1'!V52="","","【"&amp;ROUND(IFERROR(IF(ABS('C-1'!V52)&gt;=10,IF('C-1'!V52&gt;=0,'C-1'!V52*RANDBETWEEN(80,90)*0.01,'C-1'!V52*RANDBETWEEN(110,120)*0.01),'C-1'!V52-RANDBETWEEN(1,3)),0),0)&amp;"～"&amp;ROUND(IFERROR(IF(ABS('C-1'!V52)&gt;=10,IF('C-1'!V52&gt;=0,'C-1'!V52*RANDBETWEEN(110,120)*0.01,'C-1'!V52*RANDBETWEEN(80,90)*0.01),'C-1'!V52+RANDBETWEEN(1,3)),0),0)&amp;"】")</f>
        <v/>
      </c>
      <c r="W52" s="542" t="str">
        <f ca="1">IF('C-1'!W52="","","【"&amp;ROUND(IFERROR(IF(ABS('C-1'!W52)&gt;=10,IF('C-1'!W52&gt;=0,'C-1'!W52*RANDBETWEEN(80,90)*0.01,'C-1'!W52*RANDBETWEEN(110,120)*0.01),'C-1'!W52-RANDBETWEEN(1,3)),0),0)&amp;"～"&amp;ROUND(IFERROR(IF(ABS('C-1'!W52)&gt;=10,IF('C-1'!W52&gt;=0,'C-1'!W52*RANDBETWEEN(110,120)*0.01,'C-1'!W52*RANDBETWEEN(80,90)*0.01),'C-1'!W52+RANDBETWEEN(1,3)),0),0)&amp;"】")</f>
        <v/>
      </c>
      <c r="X52" s="563" t="str">
        <f ca="1">IF('C-1'!X52="","","【"&amp;ROUND(IFERROR(IF(ABS('C-1'!X52)&gt;=10,IF('C-1'!X52&gt;=0,'C-1'!X52*RANDBETWEEN(80,90)*0.01,'C-1'!X52*RANDBETWEEN(110,120)*0.01),'C-1'!X52-RANDBETWEEN(1,3)),0),0)&amp;"～"&amp;ROUND(IFERROR(IF(ABS('C-1'!X52)&gt;=10,IF('C-1'!X52&gt;=0,'C-1'!X52*RANDBETWEEN(110,120)*0.01,'C-1'!X52*RANDBETWEEN(80,90)*0.01),'C-1'!X52+RANDBETWEEN(1,3)),0),0)&amp;"】")</f>
        <v>【-1～1】</v>
      </c>
      <c r="Y52" s="563" t="str">
        <f ca="1">IF('C-1'!Y52="","","【"&amp;ROUND(IFERROR(IF(ABS('C-1'!Y52)&gt;=10,IF('C-1'!Y52&gt;=0,'C-1'!Y52*RANDBETWEEN(80,90)*0.01,'C-1'!Y52*RANDBETWEEN(110,120)*0.01),'C-1'!Y52-RANDBETWEEN(1,3)),0),0)&amp;"～"&amp;ROUND(IFERROR(IF(ABS('C-1'!Y52)&gt;=10,IF('C-1'!Y52&gt;=0,'C-1'!Y52*RANDBETWEEN(110,120)*0.01,'C-1'!Y52*RANDBETWEEN(80,90)*0.01),'C-1'!Y52+RANDBETWEEN(1,3)),0),0)&amp;"】")</f>
        <v>【-1～1】</v>
      </c>
      <c r="Z52" s="563" t="str">
        <f ca="1">IF('C-1'!Z52="","","【"&amp;ROUND(IFERROR(IF(ABS('C-1'!Z52)&gt;=10,IF('C-1'!Z52&gt;=0,'C-1'!Z52*RANDBETWEEN(80,90)*0.01,'C-1'!Z52*RANDBETWEEN(110,120)*0.01),'C-1'!Z52-RANDBETWEEN(1,3)),0),0)&amp;"～"&amp;ROUND(IFERROR(IF(ABS('C-1'!Z52)&gt;=10,IF('C-1'!Z52&gt;=0,'C-1'!Z52*RANDBETWEEN(110,120)*0.01,'C-1'!Z52*RANDBETWEEN(80,90)*0.01),'C-1'!Z52+RANDBETWEEN(1,3)),0),0)&amp;"】")</f>
        <v>【-2～2】</v>
      </c>
      <c r="AA52" s="563" t="str">
        <f ca="1">IF('C-1'!AA52="","","【"&amp;ROUND(IFERROR(IF(ABS('C-1'!AA52)&gt;=10,IF('C-1'!AA52&gt;=0,'C-1'!AA52*RANDBETWEEN(80,90)*0.01,'C-1'!AA52*RANDBETWEEN(110,120)*0.01),'C-1'!AA52-RANDBETWEEN(1,3)),0),0)&amp;"～"&amp;ROUND(IFERROR(IF(ABS('C-1'!AA52)&gt;=10,IF('C-1'!AA52&gt;=0,'C-1'!AA52*RANDBETWEEN(110,120)*0.01,'C-1'!AA52*RANDBETWEEN(80,90)*0.01),'C-1'!AA52+RANDBETWEEN(1,3)),0),0)&amp;"】")</f>
        <v>【-2～1】</v>
      </c>
      <c r="AB52" s="563" t="str">
        <f ca="1">IF('C-1'!AB52="","","【"&amp;ROUND(IFERROR(IF(ABS('C-1'!AB52)&gt;=10,IF('C-1'!AB52&gt;=0,'C-1'!AB52*RANDBETWEEN(80,90)*0.01,'C-1'!AB52*RANDBETWEEN(110,120)*0.01),'C-1'!AB52-RANDBETWEEN(1,3)),0),0)&amp;"～"&amp;ROUND(IFERROR(IF(ABS('C-1'!AB52)&gt;=10,IF('C-1'!AB52&gt;=0,'C-1'!AB52*RANDBETWEEN(110,120)*0.01,'C-1'!AB52*RANDBETWEEN(80,90)*0.01),'C-1'!AB52+RANDBETWEEN(1,3)),0),0)&amp;"】")</f>
        <v>【-1～3】</v>
      </c>
      <c r="AC52" s="563" t="str">
        <f ca="1">IF('C-1'!AC52="","","【"&amp;ROUND(IFERROR(IF(ABS('C-1'!AC52)&gt;=10,IF('C-1'!AC52&gt;=0,'C-1'!AC52*RANDBETWEEN(80,90)*0.01,'C-1'!AC52*RANDBETWEEN(110,120)*0.01),'C-1'!AC52-RANDBETWEEN(1,3)),0),0)&amp;"～"&amp;ROUND(IFERROR(IF(ABS('C-1'!AC52)&gt;=10,IF('C-1'!AC52&gt;=0,'C-1'!AC52*RANDBETWEEN(110,120)*0.01,'C-1'!AC52*RANDBETWEEN(80,90)*0.01),'C-1'!AC52+RANDBETWEEN(1,3)),0),0)&amp;"】")</f>
        <v>【-1～2】</v>
      </c>
      <c r="AD52" s="563" t="str">
        <f ca="1">IF('C-1'!AD52="","","【"&amp;ROUND(IFERROR(IF(ABS('C-1'!AD52)&gt;=10,IF('C-1'!AD52&gt;=0,'C-1'!AD52*RANDBETWEEN(80,90)*0.01,'C-1'!AD52*RANDBETWEEN(110,120)*0.01),'C-1'!AD52-RANDBETWEEN(1,3)),0),0)&amp;"～"&amp;ROUND(IFERROR(IF(ABS('C-1'!AD52)&gt;=10,IF('C-1'!AD52&gt;=0,'C-1'!AD52*RANDBETWEEN(110,120)*0.01,'C-1'!AD52*RANDBETWEEN(80,90)*0.01),'C-1'!AD52+RANDBETWEEN(1,3)),0),0)&amp;"】")</f>
        <v>【-2～1】</v>
      </c>
      <c r="AE52" s="563" t="str">
        <f ca="1">IF('C-1'!AE52="","","【"&amp;ROUND(IFERROR(IF(ABS('C-1'!AE52)&gt;=10,IF('C-1'!AE52&gt;=0,'C-1'!AE52*RANDBETWEEN(80,90)*0.01,'C-1'!AE52*RANDBETWEEN(110,120)*0.01),'C-1'!AE52-RANDBETWEEN(1,3)),0),0)&amp;"～"&amp;ROUND(IFERROR(IF(ABS('C-1'!AE52)&gt;=10,IF('C-1'!AE52&gt;=0,'C-1'!AE52*RANDBETWEEN(110,120)*0.01,'C-1'!AE52*RANDBETWEEN(80,90)*0.01),'C-1'!AE52+RANDBETWEEN(1,3)),0),0)&amp;"】")</f>
        <v>【-2～1】</v>
      </c>
    </row>
    <row r="53" spans="2:31" ht="30.75" customHeight="1" x14ac:dyDescent="0.15">
      <c r="B53" s="513" t="str">
        <f>IF('C-1'!B53="","",'C-1'!B53)</f>
        <v/>
      </c>
      <c r="C53" s="503" t="str">
        <f>IF('C-1'!C53="","",'C-1'!C53)</f>
        <v/>
      </c>
      <c r="D53" s="503" t="str">
        <f>IF('C-1'!D53="","",'C-1'!D53)</f>
        <v>輸入者</v>
      </c>
      <c r="E53" s="503" t="str">
        <f>IF('C-1'!E53="","",'C-1'!E53)</f>
        <v>非関連企業</v>
      </c>
      <c r="F53" s="494" t="str">
        <f>IF('C-1'!F53="","",'C-1'!F53)</f>
        <v/>
      </c>
      <c r="G53" s="494" t="str">
        <f>IF('C-1'!G53="","",'C-1'!G53)</f>
        <v/>
      </c>
      <c r="H53" s="492" t="str">
        <f>IF('C-1'!H53="","",'C-1'!H53)</f>
        <v/>
      </c>
      <c r="I53" s="494" t="str">
        <f>IF('C-1'!I53="","",'C-1'!I53)</f>
        <v/>
      </c>
      <c r="J53" s="494" t="str">
        <f>IF('C-1'!J53="","",'C-1'!J53)</f>
        <v/>
      </c>
      <c r="K53" s="504" t="str">
        <f>IF('C-1'!K53="","",'C-1'!K53)</f>
        <v/>
      </c>
      <c r="L53" s="504" t="str">
        <f>IF('C-1'!L53="","",'C-1'!L53)</f>
        <v/>
      </c>
      <c r="M53" s="504" t="str">
        <f>IF('C-1'!M53="","",'C-1'!M53)</f>
        <v/>
      </c>
      <c r="N53" s="504" t="str">
        <f>IF('C-1'!N53="","",'C-1'!N53)</f>
        <v/>
      </c>
      <c r="O53" s="562" t="str">
        <f ca="1">IF('C-1'!O53="","","【"&amp;ROUND(IFERROR(IF(ABS('C-1'!O53)&gt;=10,IF('C-1'!O53&gt;=0,'C-1'!O53*RANDBETWEEN(80,90)*0.01,'C-1'!O53*RANDBETWEEN(110,120)*0.01),'C-1'!O53-RANDBETWEEN(1,3)),0),0)&amp;"～"&amp;ROUND(IFERROR(IF(ABS('C-1'!O53)&gt;=10,IF('C-1'!O53&gt;=0,'C-1'!O53*RANDBETWEEN(110,120)*0.01,'C-1'!O53*RANDBETWEEN(80,90)*0.01),'C-1'!O53+RANDBETWEEN(1,3)),0),0)&amp;"】")</f>
        <v/>
      </c>
      <c r="P53" s="562" t="str">
        <f ca="1">IF('C-1'!P53="","","【"&amp;ROUND(IFERROR(IF(ABS('C-1'!P53)&gt;=10,IF('C-1'!P53&gt;=0,'C-1'!P53*RANDBETWEEN(80,90)*0.01,'C-1'!P53*RANDBETWEEN(110,120)*0.01),'C-1'!P53-RANDBETWEEN(1,3)),0),0)&amp;"～"&amp;ROUND(IFERROR(IF(ABS('C-1'!P53)&gt;=10,IF('C-1'!P53&gt;=0,'C-1'!P53*RANDBETWEEN(110,120)*0.01,'C-1'!P53*RANDBETWEEN(80,90)*0.01),'C-1'!P53+RANDBETWEEN(1,3)),0),0)&amp;"】")</f>
        <v/>
      </c>
      <c r="Q53" s="494" t="str">
        <f>IF('C-1'!Q53="","",'C-1'!Q53)</f>
        <v/>
      </c>
      <c r="R53" s="563" t="str">
        <f ca="1">IF('C-1'!R53="","","【"&amp;ROUND(IFERROR(IF(ABS('C-1'!R53)&gt;=10,IF('C-1'!R53&gt;=0,'C-1'!R53*RANDBETWEEN(80,90)*0.01,'C-1'!R53*RANDBETWEEN(110,120)*0.01),'C-1'!R53-RANDBETWEEN(1,3)),0),0)&amp;"～"&amp;ROUND(IFERROR(IF(ABS('C-1'!R53)&gt;=10,IF('C-1'!R53&gt;=0,'C-1'!R53*RANDBETWEEN(110,120)*0.01,'C-1'!R53*RANDBETWEEN(80,90)*0.01),'C-1'!R53+RANDBETWEEN(1,3)),0),0)&amp;"】")</f>
        <v>【-1～1】</v>
      </c>
      <c r="S53" s="533" t="str">
        <f ca="1">IF('C-1'!S53="","","【"&amp;ROUND(IFERROR(IF(ABS('C-1'!S53)&gt;=10,IF('C-1'!S53&gt;=0,'C-1'!S53*RANDBETWEEN(80,90)*0.01,'C-1'!S53*RANDBETWEEN(110,120)*0.01),'C-1'!S53-RANDBETWEEN(1,3)),0),0)&amp;"～"&amp;ROUND(IFERROR(IF(ABS('C-1'!S53)&gt;=10,IF('C-1'!S53&gt;=0,'C-1'!S53*RANDBETWEEN(110,120)*0.01,'C-1'!S53*RANDBETWEEN(80,90)*0.01),'C-1'!S53+RANDBETWEEN(1,3)),0),0)&amp;"】")</f>
        <v/>
      </c>
      <c r="T53" s="533" t="str">
        <f ca="1">IF('C-1'!T53="","","【"&amp;ROUND(IFERROR(IF(ABS('C-1'!T53)&gt;=10,IF('C-1'!T53&gt;=0,'C-1'!T53*RANDBETWEEN(80,90)*0.01,'C-1'!T53*RANDBETWEEN(110,120)*0.01),'C-1'!T53-RANDBETWEEN(1,3)),0),0)&amp;"～"&amp;ROUND(IFERROR(IF(ABS('C-1'!T53)&gt;=10,IF('C-1'!T53&gt;=0,'C-1'!T53*RANDBETWEEN(110,120)*0.01,'C-1'!T53*RANDBETWEEN(80,90)*0.01),'C-1'!T53+RANDBETWEEN(1,3)),0),0)&amp;"】")</f>
        <v/>
      </c>
      <c r="U53" s="533" t="str">
        <f ca="1">IF('C-1'!U53="","","【"&amp;ROUND(IFERROR(IF(ABS('C-1'!U53)&gt;=10,IF('C-1'!U53&gt;=0,'C-1'!U53*RANDBETWEEN(80,90)*0.01,'C-1'!U53*RANDBETWEEN(110,120)*0.01),'C-1'!U53-RANDBETWEEN(1,3)),0),0)&amp;"～"&amp;ROUND(IFERROR(IF(ABS('C-1'!U53)&gt;=10,IF('C-1'!U53&gt;=0,'C-1'!U53*RANDBETWEEN(110,120)*0.01,'C-1'!U53*RANDBETWEEN(80,90)*0.01),'C-1'!U53+RANDBETWEEN(1,3)),0),0)&amp;"】")</f>
        <v/>
      </c>
      <c r="V53" s="533" t="str">
        <f ca="1">IF('C-1'!V53="","","【"&amp;ROUND(IFERROR(IF(ABS('C-1'!V53)&gt;=10,IF('C-1'!V53&gt;=0,'C-1'!V53*RANDBETWEEN(80,90)*0.01,'C-1'!V53*RANDBETWEEN(110,120)*0.01),'C-1'!V53-RANDBETWEEN(1,3)),0),0)&amp;"～"&amp;ROUND(IFERROR(IF(ABS('C-1'!V53)&gt;=10,IF('C-1'!V53&gt;=0,'C-1'!V53*RANDBETWEEN(110,120)*0.01,'C-1'!V53*RANDBETWEEN(80,90)*0.01),'C-1'!V53+RANDBETWEEN(1,3)),0),0)&amp;"】")</f>
        <v/>
      </c>
      <c r="W53" s="533" t="str">
        <f ca="1">IF('C-1'!W53="","","【"&amp;ROUND(IFERROR(IF(ABS('C-1'!W53)&gt;=10,IF('C-1'!W53&gt;=0,'C-1'!W53*RANDBETWEEN(80,90)*0.01,'C-1'!W53*RANDBETWEEN(110,120)*0.01),'C-1'!W53-RANDBETWEEN(1,3)),0),0)&amp;"～"&amp;ROUND(IFERROR(IF(ABS('C-1'!W53)&gt;=10,IF('C-1'!W53&gt;=0,'C-1'!W53*RANDBETWEEN(110,120)*0.01,'C-1'!W53*RANDBETWEEN(80,90)*0.01),'C-1'!W53+RANDBETWEEN(1,3)),0),0)&amp;"】")</f>
        <v/>
      </c>
      <c r="X53" s="563" t="str">
        <f ca="1">IF('C-1'!X53="","","【"&amp;ROUND(IFERROR(IF(ABS('C-1'!X53)&gt;=10,IF('C-1'!X53&gt;=0,'C-1'!X53*RANDBETWEEN(80,90)*0.01,'C-1'!X53*RANDBETWEEN(110,120)*0.01),'C-1'!X53-RANDBETWEEN(1,3)),0),0)&amp;"～"&amp;ROUND(IFERROR(IF(ABS('C-1'!X53)&gt;=10,IF('C-1'!X53&gt;=0,'C-1'!X53*RANDBETWEEN(110,120)*0.01,'C-1'!X53*RANDBETWEEN(80,90)*0.01),'C-1'!X53+RANDBETWEEN(1,3)),0),0)&amp;"】")</f>
        <v>【-3～1】</v>
      </c>
      <c r="Y53" s="563" t="str">
        <f ca="1">IF('C-1'!Y53="","","【"&amp;ROUND(IFERROR(IF(ABS('C-1'!Y53)&gt;=10,IF('C-1'!Y53&gt;=0,'C-1'!Y53*RANDBETWEEN(80,90)*0.01,'C-1'!Y53*RANDBETWEEN(110,120)*0.01),'C-1'!Y53-RANDBETWEEN(1,3)),0),0)&amp;"～"&amp;ROUND(IFERROR(IF(ABS('C-1'!Y53)&gt;=10,IF('C-1'!Y53&gt;=0,'C-1'!Y53*RANDBETWEEN(110,120)*0.01,'C-1'!Y53*RANDBETWEEN(80,90)*0.01),'C-1'!Y53+RANDBETWEEN(1,3)),0),0)&amp;"】")</f>
        <v>【-2～2】</v>
      </c>
      <c r="Z53" s="563" t="str">
        <f ca="1">IF('C-1'!Z53="","","【"&amp;ROUND(IFERROR(IF(ABS('C-1'!Z53)&gt;=10,IF('C-1'!Z53&gt;=0,'C-1'!Z53*RANDBETWEEN(80,90)*0.01,'C-1'!Z53*RANDBETWEEN(110,120)*0.01),'C-1'!Z53-RANDBETWEEN(1,3)),0),0)&amp;"～"&amp;ROUND(IFERROR(IF(ABS('C-1'!Z53)&gt;=10,IF('C-1'!Z53&gt;=0,'C-1'!Z53*RANDBETWEEN(110,120)*0.01,'C-1'!Z53*RANDBETWEEN(80,90)*0.01),'C-1'!Z53+RANDBETWEEN(1,3)),0),0)&amp;"】")</f>
        <v>【-1～1】</v>
      </c>
      <c r="AA53" s="563" t="str">
        <f ca="1">IF('C-1'!AA53="","","【"&amp;ROUND(IFERROR(IF(ABS('C-1'!AA53)&gt;=10,IF('C-1'!AA53&gt;=0,'C-1'!AA53*RANDBETWEEN(80,90)*0.01,'C-1'!AA53*RANDBETWEEN(110,120)*0.01),'C-1'!AA53-RANDBETWEEN(1,3)),0),0)&amp;"～"&amp;ROUND(IFERROR(IF(ABS('C-1'!AA53)&gt;=10,IF('C-1'!AA53&gt;=0,'C-1'!AA53*RANDBETWEEN(110,120)*0.01,'C-1'!AA53*RANDBETWEEN(80,90)*0.01),'C-1'!AA53+RANDBETWEEN(1,3)),0),0)&amp;"】")</f>
        <v>【-2～3】</v>
      </c>
      <c r="AB53" s="563" t="str">
        <f ca="1">IF('C-1'!AB53="","","【"&amp;ROUND(IFERROR(IF(ABS('C-1'!AB53)&gt;=10,IF('C-1'!AB53&gt;=0,'C-1'!AB53*RANDBETWEEN(80,90)*0.01,'C-1'!AB53*RANDBETWEEN(110,120)*0.01),'C-1'!AB53-RANDBETWEEN(1,3)),0),0)&amp;"～"&amp;ROUND(IFERROR(IF(ABS('C-1'!AB53)&gt;=10,IF('C-1'!AB53&gt;=0,'C-1'!AB53*RANDBETWEEN(110,120)*0.01,'C-1'!AB53*RANDBETWEEN(80,90)*0.01),'C-1'!AB53+RANDBETWEEN(1,3)),0),0)&amp;"】")</f>
        <v>【-2～1】</v>
      </c>
      <c r="AC53" s="563" t="str">
        <f ca="1">IF('C-1'!AC53="","","【"&amp;ROUND(IFERROR(IF(ABS('C-1'!AC53)&gt;=10,IF('C-1'!AC53&gt;=0,'C-1'!AC53*RANDBETWEEN(80,90)*0.01,'C-1'!AC53*RANDBETWEEN(110,120)*0.01),'C-1'!AC53-RANDBETWEEN(1,3)),0),0)&amp;"～"&amp;ROUND(IFERROR(IF(ABS('C-1'!AC53)&gt;=10,IF('C-1'!AC53&gt;=0,'C-1'!AC53*RANDBETWEEN(110,120)*0.01,'C-1'!AC53*RANDBETWEEN(80,90)*0.01),'C-1'!AC53+RANDBETWEEN(1,3)),0),0)&amp;"】")</f>
        <v>【-2～2】</v>
      </c>
      <c r="AD53" s="563" t="str">
        <f ca="1">IF('C-1'!AD53="","","【"&amp;ROUND(IFERROR(IF(ABS('C-1'!AD53)&gt;=10,IF('C-1'!AD53&gt;=0,'C-1'!AD53*RANDBETWEEN(80,90)*0.01,'C-1'!AD53*RANDBETWEEN(110,120)*0.01),'C-1'!AD53-RANDBETWEEN(1,3)),0),0)&amp;"～"&amp;ROUND(IFERROR(IF(ABS('C-1'!AD53)&gt;=10,IF('C-1'!AD53&gt;=0,'C-1'!AD53*RANDBETWEEN(110,120)*0.01,'C-1'!AD53*RANDBETWEEN(80,90)*0.01),'C-1'!AD53+RANDBETWEEN(1,3)),0),0)&amp;"】")</f>
        <v>【-3～2】</v>
      </c>
      <c r="AE53" s="563" t="str">
        <f ca="1">IF('C-1'!AE53="","","【"&amp;ROUND(IFERROR(IF(ABS('C-1'!AE53)&gt;=10,IF('C-1'!AE53&gt;=0,'C-1'!AE53*RANDBETWEEN(80,90)*0.01,'C-1'!AE53*RANDBETWEEN(110,120)*0.01),'C-1'!AE53-RANDBETWEEN(1,3)),0),0)&amp;"～"&amp;ROUND(IFERROR(IF(ABS('C-1'!AE53)&gt;=10,IF('C-1'!AE53&gt;=0,'C-1'!AE53*RANDBETWEEN(110,120)*0.01,'C-1'!AE53*RANDBETWEEN(80,90)*0.01),'C-1'!AE53+RANDBETWEEN(1,3)),0),0)&amp;"】")</f>
        <v>【-2～3】</v>
      </c>
    </row>
    <row r="54" spans="2:31" ht="30.75" customHeight="1" x14ac:dyDescent="0.15">
      <c r="B54" s="513" t="str">
        <f>IF('C-1'!B54="","",'C-1'!B54)</f>
        <v/>
      </c>
      <c r="C54" s="503" t="str">
        <f>IF('C-1'!C54="","",'C-1'!C54)</f>
        <v/>
      </c>
      <c r="D54" s="503" t="str">
        <f>IF('C-1'!D54="","",'C-1'!D54)</f>
        <v>輸入者</v>
      </c>
      <c r="E54" s="503" t="str">
        <f>IF('C-1'!E54="","",'C-1'!E54)</f>
        <v>非関連企業</v>
      </c>
      <c r="F54" s="494" t="str">
        <f>IF('C-1'!F54="","",'C-1'!F54)</f>
        <v/>
      </c>
      <c r="G54" s="494" t="str">
        <f>IF('C-1'!G54="","",'C-1'!G54)</f>
        <v/>
      </c>
      <c r="H54" s="492" t="str">
        <f>IF('C-1'!H54="","",'C-1'!H54)</f>
        <v/>
      </c>
      <c r="I54" s="494" t="str">
        <f>IF('C-1'!I54="","",'C-1'!I54)</f>
        <v/>
      </c>
      <c r="J54" s="494" t="str">
        <f>IF('C-1'!J54="","",'C-1'!J54)</f>
        <v/>
      </c>
      <c r="K54" s="504" t="str">
        <f>IF('C-1'!K54="","",'C-1'!K54)</f>
        <v/>
      </c>
      <c r="L54" s="504" t="str">
        <f>IF('C-1'!L54="","",'C-1'!L54)</f>
        <v/>
      </c>
      <c r="M54" s="504" t="str">
        <f>IF('C-1'!M54="","",'C-1'!M54)</f>
        <v/>
      </c>
      <c r="N54" s="504" t="str">
        <f>IF('C-1'!N54="","",'C-1'!N54)</f>
        <v/>
      </c>
      <c r="O54" s="562" t="str">
        <f ca="1">IF('C-1'!O54="","","【"&amp;ROUND(IFERROR(IF(ABS('C-1'!O54)&gt;=10,IF('C-1'!O54&gt;=0,'C-1'!O54*RANDBETWEEN(80,90)*0.01,'C-1'!O54*RANDBETWEEN(110,120)*0.01),'C-1'!O54-RANDBETWEEN(1,3)),0),0)&amp;"～"&amp;ROUND(IFERROR(IF(ABS('C-1'!O54)&gt;=10,IF('C-1'!O54&gt;=0,'C-1'!O54*RANDBETWEEN(110,120)*0.01,'C-1'!O54*RANDBETWEEN(80,90)*0.01),'C-1'!O54+RANDBETWEEN(1,3)),0),0)&amp;"】")</f>
        <v/>
      </c>
      <c r="P54" s="562" t="str">
        <f ca="1">IF('C-1'!P54="","","【"&amp;ROUND(IFERROR(IF(ABS('C-1'!P54)&gt;=10,IF('C-1'!P54&gt;=0,'C-1'!P54*RANDBETWEEN(80,90)*0.01,'C-1'!P54*RANDBETWEEN(110,120)*0.01),'C-1'!P54-RANDBETWEEN(1,3)),0),0)&amp;"～"&amp;ROUND(IFERROR(IF(ABS('C-1'!P54)&gt;=10,IF('C-1'!P54&gt;=0,'C-1'!P54*RANDBETWEEN(110,120)*0.01,'C-1'!P54*RANDBETWEEN(80,90)*0.01),'C-1'!P54+RANDBETWEEN(1,3)),0),0)&amp;"】")</f>
        <v/>
      </c>
      <c r="Q54" s="494" t="str">
        <f>IF('C-1'!Q54="","",'C-1'!Q54)</f>
        <v/>
      </c>
      <c r="R54" s="563" t="str">
        <f ca="1">IF('C-1'!R54="","","【"&amp;ROUND(IFERROR(IF(ABS('C-1'!R54)&gt;=10,IF('C-1'!R54&gt;=0,'C-1'!R54*RANDBETWEEN(80,90)*0.01,'C-1'!R54*RANDBETWEEN(110,120)*0.01),'C-1'!R54-RANDBETWEEN(1,3)),0),0)&amp;"～"&amp;ROUND(IFERROR(IF(ABS('C-1'!R54)&gt;=10,IF('C-1'!R54&gt;=0,'C-1'!R54*RANDBETWEEN(110,120)*0.01,'C-1'!R54*RANDBETWEEN(80,90)*0.01),'C-1'!R54+RANDBETWEEN(1,3)),0),0)&amp;"】")</f>
        <v>【-2～2】</v>
      </c>
      <c r="S54" s="533" t="str">
        <f ca="1">IF('C-1'!S54="","","【"&amp;ROUND(IFERROR(IF(ABS('C-1'!S54)&gt;=10,IF('C-1'!S54&gt;=0,'C-1'!S54*RANDBETWEEN(80,90)*0.01,'C-1'!S54*RANDBETWEEN(110,120)*0.01),'C-1'!S54-RANDBETWEEN(1,3)),0),0)&amp;"～"&amp;ROUND(IFERROR(IF(ABS('C-1'!S54)&gt;=10,IF('C-1'!S54&gt;=0,'C-1'!S54*RANDBETWEEN(110,120)*0.01,'C-1'!S54*RANDBETWEEN(80,90)*0.01),'C-1'!S54+RANDBETWEEN(1,3)),0),0)&amp;"】")</f>
        <v/>
      </c>
      <c r="T54" s="533" t="str">
        <f ca="1">IF('C-1'!T54="","","【"&amp;ROUND(IFERROR(IF(ABS('C-1'!T54)&gt;=10,IF('C-1'!T54&gt;=0,'C-1'!T54*RANDBETWEEN(80,90)*0.01,'C-1'!T54*RANDBETWEEN(110,120)*0.01),'C-1'!T54-RANDBETWEEN(1,3)),0),0)&amp;"～"&amp;ROUND(IFERROR(IF(ABS('C-1'!T54)&gt;=10,IF('C-1'!T54&gt;=0,'C-1'!T54*RANDBETWEEN(110,120)*0.01,'C-1'!T54*RANDBETWEEN(80,90)*0.01),'C-1'!T54+RANDBETWEEN(1,3)),0),0)&amp;"】")</f>
        <v/>
      </c>
      <c r="U54" s="533" t="str">
        <f ca="1">IF('C-1'!U54="","","【"&amp;ROUND(IFERROR(IF(ABS('C-1'!U54)&gt;=10,IF('C-1'!U54&gt;=0,'C-1'!U54*RANDBETWEEN(80,90)*0.01,'C-1'!U54*RANDBETWEEN(110,120)*0.01),'C-1'!U54-RANDBETWEEN(1,3)),0),0)&amp;"～"&amp;ROUND(IFERROR(IF(ABS('C-1'!U54)&gt;=10,IF('C-1'!U54&gt;=0,'C-1'!U54*RANDBETWEEN(110,120)*0.01,'C-1'!U54*RANDBETWEEN(80,90)*0.01),'C-1'!U54+RANDBETWEEN(1,3)),0),0)&amp;"】")</f>
        <v/>
      </c>
      <c r="V54" s="533" t="str">
        <f ca="1">IF('C-1'!V54="","","【"&amp;ROUND(IFERROR(IF(ABS('C-1'!V54)&gt;=10,IF('C-1'!V54&gt;=0,'C-1'!V54*RANDBETWEEN(80,90)*0.01,'C-1'!V54*RANDBETWEEN(110,120)*0.01),'C-1'!V54-RANDBETWEEN(1,3)),0),0)&amp;"～"&amp;ROUND(IFERROR(IF(ABS('C-1'!V54)&gt;=10,IF('C-1'!V54&gt;=0,'C-1'!V54*RANDBETWEEN(110,120)*0.01,'C-1'!V54*RANDBETWEEN(80,90)*0.01),'C-1'!V54+RANDBETWEEN(1,3)),0),0)&amp;"】")</f>
        <v/>
      </c>
      <c r="W54" s="533" t="str">
        <f ca="1">IF('C-1'!W54="","","【"&amp;ROUND(IFERROR(IF(ABS('C-1'!W54)&gt;=10,IF('C-1'!W54&gt;=0,'C-1'!W54*RANDBETWEEN(80,90)*0.01,'C-1'!W54*RANDBETWEEN(110,120)*0.01),'C-1'!W54-RANDBETWEEN(1,3)),0),0)&amp;"～"&amp;ROUND(IFERROR(IF(ABS('C-1'!W54)&gt;=10,IF('C-1'!W54&gt;=0,'C-1'!W54*RANDBETWEEN(110,120)*0.01,'C-1'!W54*RANDBETWEEN(80,90)*0.01),'C-1'!W54+RANDBETWEEN(1,3)),0),0)&amp;"】")</f>
        <v/>
      </c>
      <c r="X54" s="563" t="str">
        <f ca="1">IF('C-1'!X54="","","【"&amp;ROUND(IFERROR(IF(ABS('C-1'!X54)&gt;=10,IF('C-1'!X54&gt;=0,'C-1'!X54*RANDBETWEEN(80,90)*0.01,'C-1'!X54*RANDBETWEEN(110,120)*0.01),'C-1'!X54-RANDBETWEEN(1,3)),0),0)&amp;"～"&amp;ROUND(IFERROR(IF(ABS('C-1'!X54)&gt;=10,IF('C-1'!X54&gt;=0,'C-1'!X54*RANDBETWEEN(110,120)*0.01,'C-1'!X54*RANDBETWEEN(80,90)*0.01),'C-1'!X54+RANDBETWEEN(1,3)),0),0)&amp;"】")</f>
        <v>【-2～3】</v>
      </c>
      <c r="Y54" s="563" t="str">
        <f ca="1">IF('C-1'!Y54="","","【"&amp;ROUND(IFERROR(IF(ABS('C-1'!Y54)&gt;=10,IF('C-1'!Y54&gt;=0,'C-1'!Y54*RANDBETWEEN(80,90)*0.01,'C-1'!Y54*RANDBETWEEN(110,120)*0.01),'C-1'!Y54-RANDBETWEEN(1,3)),0),0)&amp;"～"&amp;ROUND(IFERROR(IF(ABS('C-1'!Y54)&gt;=10,IF('C-1'!Y54&gt;=0,'C-1'!Y54*RANDBETWEEN(110,120)*0.01,'C-1'!Y54*RANDBETWEEN(80,90)*0.01),'C-1'!Y54+RANDBETWEEN(1,3)),0),0)&amp;"】")</f>
        <v>【-2～3】</v>
      </c>
      <c r="Z54" s="563" t="str">
        <f ca="1">IF('C-1'!Z54="","","【"&amp;ROUND(IFERROR(IF(ABS('C-1'!Z54)&gt;=10,IF('C-1'!Z54&gt;=0,'C-1'!Z54*RANDBETWEEN(80,90)*0.01,'C-1'!Z54*RANDBETWEEN(110,120)*0.01),'C-1'!Z54-RANDBETWEEN(1,3)),0),0)&amp;"～"&amp;ROUND(IFERROR(IF(ABS('C-1'!Z54)&gt;=10,IF('C-1'!Z54&gt;=0,'C-1'!Z54*RANDBETWEEN(110,120)*0.01,'C-1'!Z54*RANDBETWEEN(80,90)*0.01),'C-1'!Z54+RANDBETWEEN(1,3)),0),0)&amp;"】")</f>
        <v>【-1～3】</v>
      </c>
      <c r="AA54" s="563" t="str">
        <f ca="1">IF('C-1'!AA54="","","【"&amp;ROUND(IFERROR(IF(ABS('C-1'!AA54)&gt;=10,IF('C-1'!AA54&gt;=0,'C-1'!AA54*RANDBETWEEN(80,90)*0.01,'C-1'!AA54*RANDBETWEEN(110,120)*0.01),'C-1'!AA54-RANDBETWEEN(1,3)),0),0)&amp;"～"&amp;ROUND(IFERROR(IF(ABS('C-1'!AA54)&gt;=10,IF('C-1'!AA54&gt;=0,'C-1'!AA54*RANDBETWEEN(110,120)*0.01,'C-1'!AA54*RANDBETWEEN(80,90)*0.01),'C-1'!AA54+RANDBETWEEN(1,3)),0),0)&amp;"】")</f>
        <v>【-2～1】</v>
      </c>
      <c r="AB54" s="563" t="str">
        <f ca="1">IF('C-1'!AB54="","","【"&amp;ROUND(IFERROR(IF(ABS('C-1'!AB54)&gt;=10,IF('C-1'!AB54&gt;=0,'C-1'!AB54*RANDBETWEEN(80,90)*0.01,'C-1'!AB54*RANDBETWEEN(110,120)*0.01),'C-1'!AB54-RANDBETWEEN(1,3)),0),0)&amp;"～"&amp;ROUND(IFERROR(IF(ABS('C-1'!AB54)&gt;=10,IF('C-1'!AB54&gt;=0,'C-1'!AB54*RANDBETWEEN(110,120)*0.01,'C-1'!AB54*RANDBETWEEN(80,90)*0.01),'C-1'!AB54+RANDBETWEEN(1,3)),0),0)&amp;"】")</f>
        <v>【-2～1】</v>
      </c>
      <c r="AC54" s="563" t="str">
        <f ca="1">IF('C-1'!AC54="","","【"&amp;ROUND(IFERROR(IF(ABS('C-1'!AC54)&gt;=10,IF('C-1'!AC54&gt;=0,'C-1'!AC54*RANDBETWEEN(80,90)*0.01,'C-1'!AC54*RANDBETWEEN(110,120)*0.01),'C-1'!AC54-RANDBETWEEN(1,3)),0),0)&amp;"～"&amp;ROUND(IFERROR(IF(ABS('C-1'!AC54)&gt;=10,IF('C-1'!AC54&gt;=0,'C-1'!AC54*RANDBETWEEN(110,120)*0.01,'C-1'!AC54*RANDBETWEEN(80,90)*0.01),'C-1'!AC54+RANDBETWEEN(1,3)),0),0)&amp;"】")</f>
        <v>【-2～1】</v>
      </c>
      <c r="AD54" s="563" t="str">
        <f ca="1">IF('C-1'!AD54="","","【"&amp;ROUND(IFERROR(IF(ABS('C-1'!AD54)&gt;=10,IF('C-1'!AD54&gt;=0,'C-1'!AD54*RANDBETWEEN(80,90)*0.01,'C-1'!AD54*RANDBETWEEN(110,120)*0.01),'C-1'!AD54-RANDBETWEEN(1,3)),0),0)&amp;"～"&amp;ROUND(IFERROR(IF(ABS('C-1'!AD54)&gt;=10,IF('C-1'!AD54&gt;=0,'C-1'!AD54*RANDBETWEEN(110,120)*0.01,'C-1'!AD54*RANDBETWEEN(80,90)*0.01),'C-1'!AD54+RANDBETWEEN(1,3)),0),0)&amp;"】")</f>
        <v>【-3～2】</v>
      </c>
      <c r="AE54" s="563" t="str">
        <f ca="1">IF('C-1'!AE54="","","【"&amp;ROUND(IFERROR(IF(ABS('C-1'!AE54)&gt;=10,IF('C-1'!AE54&gt;=0,'C-1'!AE54*RANDBETWEEN(80,90)*0.01,'C-1'!AE54*RANDBETWEEN(110,120)*0.01),'C-1'!AE54-RANDBETWEEN(1,3)),0),0)&amp;"～"&amp;ROUND(IFERROR(IF(ABS('C-1'!AE54)&gt;=10,IF('C-1'!AE54&gt;=0,'C-1'!AE54*RANDBETWEEN(110,120)*0.01,'C-1'!AE54*RANDBETWEEN(80,90)*0.01),'C-1'!AE54+RANDBETWEEN(1,3)),0),0)&amp;"】")</f>
        <v>【-2～2】</v>
      </c>
    </row>
    <row r="55" spans="2:31" ht="30.75" customHeight="1" x14ac:dyDescent="0.15">
      <c r="B55" s="513" t="str">
        <f>IF('C-1'!B55="","",'C-1'!B55)</f>
        <v/>
      </c>
      <c r="C55" s="503" t="str">
        <f>IF('C-1'!C55="","",'C-1'!C55)</f>
        <v/>
      </c>
      <c r="D55" s="503" t="str">
        <f>IF('C-1'!D55="","",'C-1'!D55)</f>
        <v>輸入者</v>
      </c>
      <c r="E55" s="503" t="str">
        <f>IF('C-1'!E55="","",'C-1'!E55)</f>
        <v>非関連企業</v>
      </c>
      <c r="F55" s="494" t="str">
        <f>IF('C-1'!F55="","",'C-1'!F55)</f>
        <v/>
      </c>
      <c r="G55" s="494" t="str">
        <f>IF('C-1'!G55="","",'C-1'!G55)</f>
        <v/>
      </c>
      <c r="H55" s="492" t="str">
        <f>IF('C-1'!H55="","",'C-1'!H55)</f>
        <v/>
      </c>
      <c r="I55" s="494" t="str">
        <f>IF('C-1'!I55="","",'C-1'!I55)</f>
        <v/>
      </c>
      <c r="J55" s="494" t="str">
        <f>IF('C-1'!J55="","",'C-1'!J55)</f>
        <v/>
      </c>
      <c r="K55" s="504" t="str">
        <f>IF('C-1'!K55="","",'C-1'!K55)</f>
        <v/>
      </c>
      <c r="L55" s="504" t="str">
        <f>IF('C-1'!L55="","",'C-1'!L55)</f>
        <v/>
      </c>
      <c r="M55" s="504" t="str">
        <f>IF('C-1'!M55="","",'C-1'!M55)</f>
        <v/>
      </c>
      <c r="N55" s="504" t="str">
        <f>IF('C-1'!N55="","",'C-1'!N55)</f>
        <v/>
      </c>
      <c r="O55" s="562" t="str">
        <f ca="1">IF('C-1'!O55="","","【"&amp;ROUND(IFERROR(IF(ABS('C-1'!O55)&gt;=10,IF('C-1'!O55&gt;=0,'C-1'!O55*RANDBETWEEN(80,90)*0.01,'C-1'!O55*RANDBETWEEN(110,120)*0.01),'C-1'!O55-RANDBETWEEN(1,3)),0),0)&amp;"～"&amp;ROUND(IFERROR(IF(ABS('C-1'!O55)&gt;=10,IF('C-1'!O55&gt;=0,'C-1'!O55*RANDBETWEEN(110,120)*0.01,'C-1'!O55*RANDBETWEEN(80,90)*0.01),'C-1'!O55+RANDBETWEEN(1,3)),0),0)&amp;"】")</f>
        <v/>
      </c>
      <c r="P55" s="562" t="str">
        <f ca="1">IF('C-1'!P55="","","【"&amp;ROUND(IFERROR(IF(ABS('C-1'!P55)&gt;=10,IF('C-1'!P55&gt;=0,'C-1'!P55*RANDBETWEEN(80,90)*0.01,'C-1'!P55*RANDBETWEEN(110,120)*0.01),'C-1'!P55-RANDBETWEEN(1,3)),0),0)&amp;"～"&amp;ROUND(IFERROR(IF(ABS('C-1'!P55)&gt;=10,IF('C-1'!P55&gt;=0,'C-1'!P55*RANDBETWEEN(110,120)*0.01,'C-1'!P55*RANDBETWEEN(80,90)*0.01),'C-1'!P55+RANDBETWEEN(1,3)),0),0)&amp;"】")</f>
        <v/>
      </c>
      <c r="Q55" s="494" t="str">
        <f>IF('C-1'!Q55="","",'C-1'!Q55)</f>
        <v/>
      </c>
      <c r="R55" s="563" t="str">
        <f ca="1">IF('C-1'!R55="","","【"&amp;ROUND(IFERROR(IF(ABS('C-1'!R55)&gt;=10,IF('C-1'!R55&gt;=0,'C-1'!R55*RANDBETWEEN(80,90)*0.01,'C-1'!R55*RANDBETWEEN(110,120)*0.01),'C-1'!R55-RANDBETWEEN(1,3)),0),0)&amp;"～"&amp;ROUND(IFERROR(IF(ABS('C-1'!R55)&gt;=10,IF('C-1'!R55&gt;=0,'C-1'!R55*RANDBETWEEN(110,120)*0.01,'C-1'!R55*RANDBETWEEN(80,90)*0.01),'C-1'!R55+RANDBETWEEN(1,3)),0),0)&amp;"】")</f>
        <v>【-3～2】</v>
      </c>
      <c r="S55" s="542" t="str">
        <f ca="1">IF('C-1'!S55="","","【"&amp;ROUND(IFERROR(IF(ABS('C-1'!S55)&gt;=10,IF('C-1'!S55&gt;=0,'C-1'!S55*RANDBETWEEN(80,90)*0.01,'C-1'!S55*RANDBETWEEN(110,120)*0.01),'C-1'!S55-RANDBETWEEN(1,3)),0),0)&amp;"～"&amp;ROUND(IFERROR(IF(ABS('C-1'!S55)&gt;=10,IF('C-1'!S55&gt;=0,'C-1'!S55*RANDBETWEEN(110,120)*0.01,'C-1'!S55*RANDBETWEEN(80,90)*0.01),'C-1'!S55+RANDBETWEEN(1,3)),0),0)&amp;"】")</f>
        <v/>
      </c>
      <c r="T55" s="542" t="str">
        <f ca="1">IF('C-1'!T55="","","【"&amp;ROUND(IFERROR(IF(ABS('C-1'!T55)&gt;=10,IF('C-1'!T55&gt;=0,'C-1'!T55*RANDBETWEEN(80,90)*0.01,'C-1'!T55*RANDBETWEEN(110,120)*0.01),'C-1'!T55-RANDBETWEEN(1,3)),0),0)&amp;"～"&amp;ROUND(IFERROR(IF(ABS('C-1'!T55)&gt;=10,IF('C-1'!T55&gt;=0,'C-1'!T55*RANDBETWEEN(110,120)*0.01,'C-1'!T55*RANDBETWEEN(80,90)*0.01),'C-1'!T55+RANDBETWEEN(1,3)),0),0)&amp;"】")</f>
        <v/>
      </c>
      <c r="U55" s="542" t="str">
        <f ca="1">IF('C-1'!U55="","","【"&amp;ROUND(IFERROR(IF(ABS('C-1'!U55)&gt;=10,IF('C-1'!U55&gt;=0,'C-1'!U55*RANDBETWEEN(80,90)*0.01,'C-1'!U55*RANDBETWEEN(110,120)*0.01),'C-1'!U55-RANDBETWEEN(1,3)),0),0)&amp;"～"&amp;ROUND(IFERROR(IF(ABS('C-1'!U55)&gt;=10,IF('C-1'!U55&gt;=0,'C-1'!U55*RANDBETWEEN(110,120)*0.01,'C-1'!U55*RANDBETWEEN(80,90)*0.01),'C-1'!U55+RANDBETWEEN(1,3)),0),0)&amp;"】")</f>
        <v/>
      </c>
      <c r="V55" s="542" t="str">
        <f ca="1">IF('C-1'!V55="","","【"&amp;ROUND(IFERROR(IF(ABS('C-1'!V55)&gt;=10,IF('C-1'!V55&gt;=0,'C-1'!V55*RANDBETWEEN(80,90)*0.01,'C-1'!V55*RANDBETWEEN(110,120)*0.01),'C-1'!V55-RANDBETWEEN(1,3)),0),0)&amp;"～"&amp;ROUND(IFERROR(IF(ABS('C-1'!V55)&gt;=10,IF('C-1'!V55&gt;=0,'C-1'!V55*RANDBETWEEN(110,120)*0.01,'C-1'!V55*RANDBETWEEN(80,90)*0.01),'C-1'!V55+RANDBETWEEN(1,3)),0),0)&amp;"】")</f>
        <v/>
      </c>
      <c r="W55" s="542" t="str">
        <f ca="1">IF('C-1'!W55="","","【"&amp;ROUND(IFERROR(IF(ABS('C-1'!W55)&gt;=10,IF('C-1'!W55&gt;=0,'C-1'!W55*RANDBETWEEN(80,90)*0.01,'C-1'!W55*RANDBETWEEN(110,120)*0.01),'C-1'!W55-RANDBETWEEN(1,3)),0),0)&amp;"～"&amp;ROUND(IFERROR(IF(ABS('C-1'!W55)&gt;=10,IF('C-1'!W55&gt;=0,'C-1'!W55*RANDBETWEEN(110,120)*0.01,'C-1'!W55*RANDBETWEEN(80,90)*0.01),'C-1'!W55+RANDBETWEEN(1,3)),0),0)&amp;"】")</f>
        <v/>
      </c>
      <c r="X55" s="563" t="str">
        <f ca="1">IF('C-1'!X55="","","【"&amp;ROUND(IFERROR(IF(ABS('C-1'!X55)&gt;=10,IF('C-1'!X55&gt;=0,'C-1'!X55*RANDBETWEEN(80,90)*0.01,'C-1'!X55*RANDBETWEEN(110,120)*0.01),'C-1'!X55-RANDBETWEEN(1,3)),0),0)&amp;"～"&amp;ROUND(IFERROR(IF(ABS('C-1'!X55)&gt;=10,IF('C-1'!X55&gt;=0,'C-1'!X55*RANDBETWEEN(110,120)*0.01,'C-1'!X55*RANDBETWEEN(80,90)*0.01),'C-1'!X55+RANDBETWEEN(1,3)),0),0)&amp;"】")</f>
        <v>【-2～3】</v>
      </c>
      <c r="Y55" s="563" t="str">
        <f ca="1">IF('C-1'!Y55="","","【"&amp;ROUND(IFERROR(IF(ABS('C-1'!Y55)&gt;=10,IF('C-1'!Y55&gt;=0,'C-1'!Y55*RANDBETWEEN(80,90)*0.01,'C-1'!Y55*RANDBETWEEN(110,120)*0.01),'C-1'!Y55-RANDBETWEEN(1,3)),0),0)&amp;"～"&amp;ROUND(IFERROR(IF(ABS('C-1'!Y55)&gt;=10,IF('C-1'!Y55&gt;=0,'C-1'!Y55*RANDBETWEEN(110,120)*0.01,'C-1'!Y55*RANDBETWEEN(80,90)*0.01),'C-1'!Y55+RANDBETWEEN(1,3)),0),0)&amp;"】")</f>
        <v>【-3～3】</v>
      </c>
      <c r="Z55" s="563" t="str">
        <f ca="1">IF('C-1'!Z55="","","【"&amp;ROUND(IFERROR(IF(ABS('C-1'!Z55)&gt;=10,IF('C-1'!Z55&gt;=0,'C-1'!Z55*RANDBETWEEN(80,90)*0.01,'C-1'!Z55*RANDBETWEEN(110,120)*0.01),'C-1'!Z55-RANDBETWEEN(1,3)),0),0)&amp;"～"&amp;ROUND(IFERROR(IF(ABS('C-1'!Z55)&gt;=10,IF('C-1'!Z55&gt;=0,'C-1'!Z55*RANDBETWEEN(110,120)*0.01,'C-1'!Z55*RANDBETWEEN(80,90)*0.01),'C-1'!Z55+RANDBETWEEN(1,3)),0),0)&amp;"】")</f>
        <v>【-2～2】</v>
      </c>
      <c r="AA55" s="563" t="str">
        <f ca="1">IF('C-1'!AA55="","","【"&amp;ROUND(IFERROR(IF(ABS('C-1'!AA55)&gt;=10,IF('C-1'!AA55&gt;=0,'C-1'!AA55*RANDBETWEEN(80,90)*0.01,'C-1'!AA55*RANDBETWEEN(110,120)*0.01),'C-1'!AA55-RANDBETWEEN(1,3)),0),0)&amp;"～"&amp;ROUND(IFERROR(IF(ABS('C-1'!AA55)&gt;=10,IF('C-1'!AA55&gt;=0,'C-1'!AA55*RANDBETWEEN(110,120)*0.01,'C-1'!AA55*RANDBETWEEN(80,90)*0.01),'C-1'!AA55+RANDBETWEEN(1,3)),0),0)&amp;"】")</f>
        <v>【-3～2】</v>
      </c>
      <c r="AB55" s="563" t="str">
        <f ca="1">IF('C-1'!AB55="","","【"&amp;ROUND(IFERROR(IF(ABS('C-1'!AB55)&gt;=10,IF('C-1'!AB55&gt;=0,'C-1'!AB55*RANDBETWEEN(80,90)*0.01,'C-1'!AB55*RANDBETWEEN(110,120)*0.01),'C-1'!AB55-RANDBETWEEN(1,3)),0),0)&amp;"～"&amp;ROUND(IFERROR(IF(ABS('C-1'!AB55)&gt;=10,IF('C-1'!AB55&gt;=0,'C-1'!AB55*RANDBETWEEN(110,120)*0.01,'C-1'!AB55*RANDBETWEEN(80,90)*0.01),'C-1'!AB55+RANDBETWEEN(1,3)),0),0)&amp;"】")</f>
        <v>【-2～3】</v>
      </c>
      <c r="AC55" s="563" t="str">
        <f ca="1">IF('C-1'!AC55="","","【"&amp;ROUND(IFERROR(IF(ABS('C-1'!AC55)&gt;=10,IF('C-1'!AC55&gt;=0,'C-1'!AC55*RANDBETWEEN(80,90)*0.01,'C-1'!AC55*RANDBETWEEN(110,120)*0.01),'C-1'!AC55-RANDBETWEEN(1,3)),0),0)&amp;"～"&amp;ROUND(IFERROR(IF(ABS('C-1'!AC55)&gt;=10,IF('C-1'!AC55&gt;=0,'C-1'!AC55*RANDBETWEEN(110,120)*0.01,'C-1'!AC55*RANDBETWEEN(80,90)*0.01),'C-1'!AC55+RANDBETWEEN(1,3)),0),0)&amp;"】")</f>
        <v>【-2～2】</v>
      </c>
      <c r="AD55" s="563" t="str">
        <f ca="1">IF('C-1'!AD55="","","【"&amp;ROUND(IFERROR(IF(ABS('C-1'!AD55)&gt;=10,IF('C-1'!AD55&gt;=0,'C-1'!AD55*RANDBETWEEN(80,90)*0.01,'C-1'!AD55*RANDBETWEEN(110,120)*0.01),'C-1'!AD55-RANDBETWEEN(1,3)),0),0)&amp;"～"&amp;ROUND(IFERROR(IF(ABS('C-1'!AD55)&gt;=10,IF('C-1'!AD55&gt;=0,'C-1'!AD55*RANDBETWEEN(110,120)*0.01,'C-1'!AD55*RANDBETWEEN(80,90)*0.01),'C-1'!AD55+RANDBETWEEN(1,3)),0),0)&amp;"】")</f>
        <v>【-2～3】</v>
      </c>
      <c r="AE55" s="563" t="str">
        <f ca="1">IF('C-1'!AE55="","","【"&amp;ROUND(IFERROR(IF(ABS('C-1'!AE55)&gt;=10,IF('C-1'!AE55&gt;=0,'C-1'!AE55*RANDBETWEEN(80,90)*0.01,'C-1'!AE55*RANDBETWEEN(110,120)*0.01),'C-1'!AE55-RANDBETWEEN(1,3)),0),0)&amp;"～"&amp;ROUND(IFERROR(IF(ABS('C-1'!AE55)&gt;=10,IF('C-1'!AE55&gt;=0,'C-1'!AE55*RANDBETWEEN(110,120)*0.01,'C-1'!AE55*RANDBETWEEN(80,90)*0.01),'C-1'!AE55+RANDBETWEEN(1,3)),0),0)&amp;"】")</f>
        <v>【-1～2】</v>
      </c>
    </row>
    <row r="56" spans="2:31" ht="30.75" customHeight="1" x14ac:dyDescent="0.15">
      <c r="B56" s="513" t="str">
        <f>IF('C-1'!B56="","",'C-1'!B56)</f>
        <v/>
      </c>
      <c r="C56" s="503" t="str">
        <f>IF('C-1'!C56="","",'C-1'!C56)</f>
        <v/>
      </c>
      <c r="D56" s="503" t="str">
        <f>IF('C-1'!D56="","",'C-1'!D56)</f>
        <v>輸入者</v>
      </c>
      <c r="E56" s="503" t="str">
        <f>IF('C-1'!E56="","",'C-1'!E56)</f>
        <v>非関連企業</v>
      </c>
      <c r="F56" s="494" t="str">
        <f>IF('C-1'!F56="","",'C-1'!F56)</f>
        <v/>
      </c>
      <c r="G56" s="494" t="str">
        <f>IF('C-1'!G56="","",'C-1'!G56)</f>
        <v/>
      </c>
      <c r="H56" s="492" t="str">
        <f>IF('C-1'!H56="","",'C-1'!H56)</f>
        <v/>
      </c>
      <c r="I56" s="494" t="str">
        <f>IF('C-1'!I56="","",'C-1'!I56)</f>
        <v/>
      </c>
      <c r="J56" s="494" t="str">
        <f>IF('C-1'!J56="","",'C-1'!J56)</f>
        <v/>
      </c>
      <c r="K56" s="504" t="str">
        <f>IF('C-1'!K56="","",'C-1'!K56)</f>
        <v/>
      </c>
      <c r="L56" s="504" t="str">
        <f>IF('C-1'!L56="","",'C-1'!L56)</f>
        <v/>
      </c>
      <c r="M56" s="504" t="str">
        <f>IF('C-1'!M56="","",'C-1'!M56)</f>
        <v/>
      </c>
      <c r="N56" s="504" t="str">
        <f>IF('C-1'!N56="","",'C-1'!N56)</f>
        <v/>
      </c>
      <c r="O56" s="562" t="str">
        <f ca="1">IF('C-1'!O56="","","【"&amp;ROUND(IFERROR(IF(ABS('C-1'!O56)&gt;=10,IF('C-1'!O56&gt;=0,'C-1'!O56*RANDBETWEEN(80,90)*0.01,'C-1'!O56*RANDBETWEEN(110,120)*0.01),'C-1'!O56-RANDBETWEEN(1,3)),0),0)&amp;"～"&amp;ROUND(IFERROR(IF(ABS('C-1'!O56)&gt;=10,IF('C-1'!O56&gt;=0,'C-1'!O56*RANDBETWEEN(110,120)*0.01,'C-1'!O56*RANDBETWEEN(80,90)*0.01),'C-1'!O56+RANDBETWEEN(1,3)),0),0)&amp;"】")</f>
        <v/>
      </c>
      <c r="P56" s="562" t="str">
        <f ca="1">IF('C-1'!P56="","","【"&amp;ROUND(IFERROR(IF(ABS('C-1'!P56)&gt;=10,IF('C-1'!P56&gt;=0,'C-1'!P56*RANDBETWEEN(80,90)*0.01,'C-1'!P56*RANDBETWEEN(110,120)*0.01),'C-1'!P56-RANDBETWEEN(1,3)),0),0)&amp;"～"&amp;ROUND(IFERROR(IF(ABS('C-1'!P56)&gt;=10,IF('C-1'!P56&gt;=0,'C-1'!P56*RANDBETWEEN(110,120)*0.01,'C-1'!P56*RANDBETWEEN(80,90)*0.01),'C-1'!P56+RANDBETWEEN(1,3)),0),0)&amp;"】")</f>
        <v/>
      </c>
      <c r="Q56" s="494" t="str">
        <f>IF('C-1'!Q56="","",'C-1'!Q56)</f>
        <v/>
      </c>
      <c r="R56" s="563" t="str">
        <f ca="1">IF('C-1'!R56="","","【"&amp;ROUND(IFERROR(IF(ABS('C-1'!R56)&gt;=10,IF('C-1'!R56&gt;=0,'C-1'!R56*RANDBETWEEN(80,90)*0.01,'C-1'!R56*RANDBETWEEN(110,120)*0.01),'C-1'!R56-RANDBETWEEN(1,3)),0),0)&amp;"～"&amp;ROUND(IFERROR(IF(ABS('C-1'!R56)&gt;=10,IF('C-1'!R56&gt;=0,'C-1'!R56*RANDBETWEEN(110,120)*0.01,'C-1'!R56*RANDBETWEEN(80,90)*0.01),'C-1'!R56+RANDBETWEEN(1,3)),0),0)&amp;"】")</f>
        <v>【-1～3】</v>
      </c>
      <c r="S56" s="542" t="str">
        <f ca="1">IF('C-1'!S56="","","【"&amp;ROUND(IFERROR(IF(ABS('C-1'!S56)&gt;=10,IF('C-1'!S56&gt;=0,'C-1'!S56*RANDBETWEEN(80,90)*0.01,'C-1'!S56*RANDBETWEEN(110,120)*0.01),'C-1'!S56-RANDBETWEEN(1,3)),0),0)&amp;"～"&amp;ROUND(IFERROR(IF(ABS('C-1'!S56)&gt;=10,IF('C-1'!S56&gt;=0,'C-1'!S56*RANDBETWEEN(110,120)*0.01,'C-1'!S56*RANDBETWEEN(80,90)*0.01),'C-1'!S56+RANDBETWEEN(1,3)),0),0)&amp;"】")</f>
        <v/>
      </c>
      <c r="T56" s="542" t="str">
        <f ca="1">IF('C-1'!T56="","","【"&amp;ROUND(IFERROR(IF(ABS('C-1'!T56)&gt;=10,IF('C-1'!T56&gt;=0,'C-1'!T56*RANDBETWEEN(80,90)*0.01,'C-1'!T56*RANDBETWEEN(110,120)*0.01),'C-1'!T56-RANDBETWEEN(1,3)),0),0)&amp;"～"&amp;ROUND(IFERROR(IF(ABS('C-1'!T56)&gt;=10,IF('C-1'!T56&gt;=0,'C-1'!T56*RANDBETWEEN(110,120)*0.01,'C-1'!T56*RANDBETWEEN(80,90)*0.01),'C-1'!T56+RANDBETWEEN(1,3)),0),0)&amp;"】")</f>
        <v/>
      </c>
      <c r="U56" s="542" t="str">
        <f ca="1">IF('C-1'!U56="","","【"&amp;ROUND(IFERROR(IF(ABS('C-1'!U56)&gt;=10,IF('C-1'!U56&gt;=0,'C-1'!U56*RANDBETWEEN(80,90)*0.01,'C-1'!U56*RANDBETWEEN(110,120)*0.01),'C-1'!U56-RANDBETWEEN(1,3)),0),0)&amp;"～"&amp;ROUND(IFERROR(IF(ABS('C-1'!U56)&gt;=10,IF('C-1'!U56&gt;=0,'C-1'!U56*RANDBETWEEN(110,120)*0.01,'C-1'!U56*RANDBETWEEN(80,90)*0.01),'C-1'!U56+RANDBETWEEN(1,3)),0),0)&amp;"】")</f>
        <v/>
      </c>
      <c r="V56" s="542" t="str">
        <f ca="1">IF('C-1'!V56="","","【"&amp;ROUND(IFERROR(IF(ABS('C-1'!V56)&gt;=10,IF('C-1'!V56&gt;=0,'C-1'!V56*RANDBETWEEN(80,90)*0.01,'C-1'!V56*RANDBETWEEN(110,120)*0.01),'C-1'!V56-RANDBETWEEN(1,3)),0),0)&amp;"～"&amp;ROUND(IFERROR(IF(ABS('C-1'!V56)&gt;=10,IF('C-1'!V56&gt;=0,'C-1'!V56*RANDBETWEEN(110,120)*0.01,'C-1'!V56*RANDBETWEEN(80,90)*0.01),'C-1'!V56+RANDBETWEEN(1,3)),0),0)&amp;"】")</f>
        <v/>
      </c>
      <c r="W56" s="542" t="str">
        <f ca="1">IF('C-1'!W56="","","【"&amp;ROUND(IFERROR(IF(ABS('C-1'!W56)&gt;=10,IF('C-1'!W56&gt;=0,'C-1'!W56*RANDBETWEEN(80,90)*0.01,'C-1'!W56*RANDBETWEEN(110,120)*0.01),'C-1'!W56-RANDBETWEEN(1,3)),0),0)&amp;"～"&amp;ROUND(IFERROR(IF(ABS('C-1'!W56)&gt;=10,IF('C-1'!W56&gt;=0,'C-1'!W56*RANDBETWEEN(110,120)*0.01,'C-1'!W56*RANDBETWEEN(80,90)*0.01),'C-1'!W56+RANDBETWEEN(1,3)),0),0)&amp;"】")</f>
        <v/>
      </c>
      <c r="X56" s="563" t="str">
        <f ca="1">IF('C-1'!X56="","","【"&amp;ROUND(IFERROR(IF(ABS('C-1'!X56)&gt;=10,IF('C-1'!X56&gt;=0,'C-1'!X56*RANDBETWEEN(80,90)*0.01,'C-1'!X56*RANDBETWEEN(110,120)*0.01),'C-1'!X56-RANDBETWEEN(1,3)),0),0)&amp;"～"&amp;ROUND(IFERROR(IF(ABS('C-1'!X56)&gt;=10,IF('C-1'!X56&gt;=0,'C-1'!X56*RANDBETWEEN(110,120)*0.01,'C-1'!X56*RANDBETWEEN(80,90)*0.01),'C-1'!X56+RANDBETWEEN(1,3)),0),0)&amp;"】")</f>
        <v>【-3～1】</v>
      </c>
      <c r="Y56" s="563" t="str">
        <f ca="1">IF('C-1'!Y56="","","【"&amp;ROUND(IFERROR(IF(ABS('C-1'!Y56)&gt;=10,IF('C-1'!Y56&gt;=0,'C-1'!Y56*RANDBETWEEN(80,90)*0.01,'C-1'!Y56*RANDBETWEEN(110,120)*0.01),'C-1'!Y56-RANDBETWEEN(1,3)),0),0)&amp;"～"&amp;ROUND(IFERROR(IF(ABS('C-1'!Y56)&gt;=10,IF('C-1'!Y56&gt;=0,'C-1'!Y56*RANDBETWEEN(110,120)*0.01,'C-1'!Y56*RANDBETWEEN(80,90)*0.01),'C-1'!Y56+RANDBETWEEN(1,3)),0),0)&amp;"】")</f>
        <v>【-3～3】</v>
      </c>
      <c r="Z56" s="563" t="str">
        <f ca="1">IF('C-1'!Z56="","","【"&amp;ROUND(IFERROR(IF(ABS('C-1'!Z56)&gt;=10,IF('C-1'!Z56&gt;=0,'C-1'!Z56*RANDBETWEEN(80,90)*0.01,'C-1'!Z56*RANDBETWEEN(110,120)*0.01),'C-1'!Z56-RANDBETWEEN(1,3)),0),0)&amp;"～"&amp;ROUND(IFERROR(IF(ABS('C-1'!Z56)&gt;=10,IF('C-1'!Z56&gt;=0,'C-1'!Z56*RANDBETWEEN(110,120)*0.01,'C-1'!Z56*RANDBETWEEN(80,90)*0.01),'C-1'!Z56+RANDBETWEEN(1,3)),0),0)&amp;"】")</f>
        <v>【-2～2】</v>
      </c>
      <c r="AA56" s="563" t="str">
        <f ca="1">IF('C-1'!AA56="","","【"&amp;ROUND(IFERROR(IF(ABS('C-1'!AA56)&gt;=10,IF('C-1'!AA56&gt;=0,'C-1'!AA56*RANDBETWEEN(80,90)*0.01,'C-1'!AA56*RANDBETWEEN(110,120)*0.01),'C-1'!AA56-RANDBETWEEN(1,3)),0),0)&amp;"～"&amp;ROUND(IFERROR(IF(ABS('C-1'!AA56)&gt;=10,IF('C-1'!AA56&gt;=0,'C-1'!AA56*RANDBETWEEN(110,120)*0.01,'C-1'!AA56*RANDBETWEEN(80,90)*0.01),'C-1'!AA56+RANDBETWEEN(1,3)),0),0)&amp;"】")</f>
        <v>【-2～1】</v>
      </c>
      <c r="AB56" s="563" t="str">
        <f ca="1">IF('C-1'!AB56="","","【"&amp;ROUND(IFERROR(IF(ABS('C-1'!AB56)&gt;=10,IF('C-1'!AB56&gt;=0,'C-1'!AB56*RANDBETWEEN(80,90)*0.01,'C-1'!AB56*RANDBETWEEN(110,120)*0.01),'C-1'!AB56-RANDBETWEEN(1,3)),0),0)&amp;"～"&amp;ROUND(IFERROR(IF(ABS('C-1'!AB56)&gt;=10,IF('C-1'!AB56&gt;=0,'C-1'!AB56*RANDBETWEEN(110,120)*0.01,'C-1'!AB56*RANDBETWEEN(80,90)*0.01),'C-1'!AB56+RANDBETWEEN(1,3)),0),0)&amp;"】")</f>
        <v>【-2～3】</v>
      </c>
      <c r="AC56" s="563" t="str">
        <f ca="1">IF('C-1'!AC56="","","【"&amp;ROUND(IFERROR(IF(ABS('C-1'!AC56)&gt;=10,IF('C-1'!AC56&gt;=0,'C-1'!AC56*RANDBETWEEN(80,90)*0.01,'C-1'!AC56*RANDBETWEEN(110,120)*0.01),'C-1'!AC56-RANDBETWEEN(1,3)),0),0)&amp;"～"&amp;ROUND(IFERROR(IF(ABS('C-1'!AC56)&gt;=10,IF('C-1'!AC56&gt;=0,'C-1'!AC56*RANDBETWEEN(110,120)*0.01,'C-1'!AC56*RANDBETWEEN(80,90)*0.01),'C-1'!AC56+RANDBETWEEN(1,3)),0),0)&amp;"】")</f>
        <v>【-1～2】</v>
      </c>
      <c r="AD56" s="563" t="str">
        <f ca="1">IF('C-1'!AD56="","","【"&amp;ROUND(IFERROR(IF(ABS('C-1'!AD56)&gt;=10,IF('C-1'!AD56&gt;=0,'C-1'!AD56*RANDBETWEEN(80,90)*0.01,'C-1'!AD56*RANDBETWEEN(110,120)*0.01),'C-1'!AD56-RANDBETWEEN(1,3)),0),0)&amp;"～"&amp;ROUND(IFERROR(IF(ABS('C-1'!AD56)&gt;=10,IF('C-1'!AD56&gt;=0,'C-1'!AD56*RANDBETWEEN(110,120)*0.01,'C-1'!AD56*RANDBETWEEN(80,90)*0.01),'C-1'!AD56+RANDBETWEEN(1,3)),0),0)&amp;"】")</f>
        <v>【-2～3】</v>
      </c>
      <c r="AE56" s="563" t="str">
        <f ca="1">IF('C-1'!AE56="","","【"&amp;ROUND(IFERROR(IF(ABS('C-1'!AE56)&gt;=10,IF('C-1'!AE56&gt;=0,'C-1'!AE56*RANDBETWEEN(80,90)*0.01,'C-1'!AE56*RANDBETWEEN(110,120)*0.01),'C-1'!AE56-RANDBETWEEN(1,3)),0),0)&amp;"～"&amp;ROUND(IFERROR(IF(ABS('C-1'!AE56)&gt;=10,IF('C-1'!AE56&gt;=0,'C-1'!AE56*RANDBETWEEN(110,120)*0.01,'C-1'!AE56*RANDBETWEEN(80,90)*0.01),'C-1'!AE56+RANDBETWEEN(1,3)),0),0)&amp;"】")</f>
        <v>【-1～1】</v>
      </c>
    </row>
    <row r="57" spans="2:31" ht="30.75" customHeight="1" x14ac:dyDescent="0.15">
      <c r="B57" s="513" t="str">
        <f>IF('C-1'!B57="","",'C-1'!B57)</f>
        <v/>
      </c>
      <c r="C57" s="503" t="str">
        <f>IF('C-1'!C57="","",'C-1'!C57)</f>
        <v/>
      </c>
      <c r="D57" s="503" t="str">
        <f>IF('C-1'!D57="","",'C-1'!D57)</f>
        <v>輸入者</v>
      </c>
      <c r="E57" s="503" t="str">
        <f>IF('C-1'!E57="","",'C-1'!E57)</f>
        <v>非関連企業</v>
      </c>
      <c r="F57" s="494" t="str">
        <f>IF('C-1'!F57="","",'C-1'!F57)</f>
        <v/>
      </c>
      <c r="G57" s="494" t="str">
        <f>IF('C-1'!G57="","",'C-1'!G57)</f>
        <v/>
      </c>
      <c r="H57" s="492" t="str">
        <f>IF('C-1'!H57="","",'C-1'!H57)</f>
        <v/>
      </c>
      <c r="I57" s="494" t="str">
        <f>IF('C-1'!I57="","",'C-1'!I57)</f>
        <v/>
      </c>
      <c r="J57" s="494" t="str">
        <f>IF('C-1'!J57="","",'C-1'!J57)</f>
        <v/>
      </c>
      <c r="K57" s="504" t="str">
        <f>IF('C-1'!K57="","",'C-1'!K57)</f>
        <v/>
      </c>
      <c r="L57" s="504" t="str">
        <f>IF('C-1'!L57="","",'C-1'!L57)</f>
        <v/>
      </c>
      <c r="M57" s="504" t="str">
        <f>IF('C-1'!M57="","",'C-1'!M57)</f>
        <v/>
      </c>
      <c r="N57" s="504" t="str">
        <f>IF('C-1'!N57="","",'C-1'!N57)</f>
        <v/>
      </c>
      <c r="O57" s="562" t="str">
        <f ca="1">IF('C-1'!O57="","","【"&amp;ROUND(IFERROR(IF(ABS('C-1'!O57)&gt;=10,IF('C-1'!O57&gt;=0,'C-1'!O57*RANDBETWEEN(80,90)*0.01,'C-1'!O57*RANDBETWEEN(110,120)*0.01),'C-1'!O57-RANDBETWEEN(1,3)),0),0)&amp;"～"&amp;ROUND(IFERROR(IF(ABS('C-1'!O57)&gt;=10,IF('C-1'!O57&gt;=0,'C-1'!O57*RANDBETWEEN(110,120)*0.01,'C-1'!O57*RANDBETWEEN(80,90)*0.01),'C-1'!O57+RANDBETWEEN(1,3)),0),0)&amp;"】")</f>
        <v/>
      </c>
      <c r="P57" s="562" t="str">
        <f ca="1">IF('C-1'!P57="","","【"&amp;ROUND(IFERROR(IF(ABS('C-1'!P57)&gt;=10,IF('C-1'!P57&gt;=0,'C-1'!P57*RANDBETWEEN(80,90)*0.01,'C-1'!P57*RANDBETWEEN(110,120)*0.01),'C-1'!P57-RANDBETWEEN(1,3)),0),0)&amp;"～"&amp;ROUND(IFERROR(IF(ABS('C-1'!P57)&gt;=10,IF('C-1'!P57&gt;=0,'C-1'!P57*RANDBETWEEN(110,120)*0.01,'C-1'!P57*RANDBETWEEN(80,90)*0.01),'C-1'!P57+RANDBETWEEN(1,3)),0),0)&amp;"】")</f>
        <v/>
      </c>
      <c r="Q57" s="494" t="str">
        <f>IF('C-1'!Q57="","",'C-1'!Q57)</f>
        <v/>
      </c>
      <c r="R57" s="563" t="str">
        <f ca="1">IF('C-1'!R57="","","【"&amp;ROUND(IFERROR(IF(ABS('C-1'!R57)&gt;=10,IF('C-1'!R57&gt;=0,'C-1'!R57*RANDBETWEEN(80,90)*0.01,'C-1'!R57*RANDBETWEEN(110,120)*0.01),'C-1'!R57-RANDBETWEEN(1,3)),0),0)&amp;"～"&amp;ROUND(IFERROR(IF(ABS('C-1'!R57)&gt;=10,IF('C-1'!R57&gt;=0,'C-1'!R57*RANDBETWEEN(110,120)*0.01,'C-1'!R57*RANDBETWEEN(80,90)*0.01),'C-1'!R57+RANDBETWEEN(1,3)),0),0)&amp;"】")</f>
        <v>【-2～2】</v>
      </c>
      <c r="S57" s="542" t="str">
        <f ca="1">IF('C-1'!S57="","","【"&amp;ROUND(IFERROR(IF(ABS('C-1'!S57)&gt;=10,IF('C-1'!S57&gt;=0,'C-1'!S57*RANDBETWEEN(80,90)*0.01,'C-1'!S57*RANDBETWEEN(110,120)*0.01),'C-1'!S57-RANDBETWEEN(1,3)),0),0)&amp;"～"&amp;ROUND(IFERROR(IF(ABS('C-1'!S57)&gt;=10,IF('C-1'!S57&gt;=0,'C-1'!S57*RANDBETWEEN(110,120)*0.01,'C-1'!S57*RANDBETWEEN(80,90)*0.01),'C-1'!S57+RANDBETWEEN(1,3)),0),0)&amp;"】")</f>
        <v/>
      </c>
      <c r="T57" s="542" t="str">
        <f ca="1">IF('C-1'!T57="","","【"&amp;ROUND(IFERROR(IF(ABS('C-1'!T57)&gt;=10,IF('C-1'!T57&gt;=0,'C-1'!T57*RANDBETWEEN(80,90)*0.01,'C-1'!T57*RANDBETWEEN(110,120)*0.01),'C-1'!T57-RANDBETWEEN(1,3)),0),0)&amp;"～"&amp;ROUND(IFERROR(IF(ABS('C-1'!T57)&gt;=10,IF('C-1'!T57&gt;=0,'C-1'!T57*RANDBETWEEN(110,120)*0.01,'C-1'!T57*RANDBETWEEN(80,90)*0.01),'C-1'!T57+RANDBETWEEN(1,3)),0),0)&amp;"】")</f>
        <v/>
      </c>
      <c r="U57" s="542" t="str">
        <f ca="1">IF('C-1'!U57="","","【"&amp;ROUND(IFERROR(IF(ABS('C-1'!U57)&gt;=10,IF('C-1'!U57&gt;=0,'C-1'!U57*RANDBETWEEN(80,90)*0.01,'C-1'!U57*RANDBETWEEN(110,120)*0.01),'C-1'!U57-RANDBETWEEN(1,3)),0),0)&amp;"～"&amp;ROUND(IFERROR(IF(ABS('C-1'!U57)&gt;=10,IF('C-1'!U57&gt;=0,'C-1'!U57*RANDBETWEEN(110,120)*0.01,'C-1'!U57*RANDBETWEEN(80,90)*0.01),'C-1'!U57+RANDBETWEEN(1,3)),0),0)&amp;"】")</f>
        <v/>
      </c>
      <c r="V57" s="542" t="str">
        <f ca="1">IF('C-1'!V57="","","【"&amp;ROUND(IFERROR(IF(ABS('C-1'!V57)&gt;=10,IF('C-1'!V57&gt;=0,'C-1'!V57*RANDBETWEEN(80,90)*0.01,'C-1'!V57*RANDBETWEEN(110,120)*0.01),'C-1'!V57-RANDBETWEEN(1,3)),0),0)&amp;"～"&amp;ROUND(IFERROR(IF(ABS('C-1'!V57)&gt;=10,IF('C-1'!V57&gt;=0,'C-1'!V57*RANDBETWEEN(110,120)*0.01,'C-1'!V57*RANDBETWEEN(80,90)*0.01),'C-1'!V57+RANDBETWEEN(1,3)),0),0)&amp;"】")</f>
        <v/>
      </c>
      <c r="W57" s="542" t="str">
        <f ca="1">IF('C-1'!W57="","","【"&amp;ROUND(IFERROR(IF(ABS('C-1'!W57)&gt;=10,IF('C-1'!W57&gt;=0,'C-1'!W57*RANDBETWEEN(80,90)*0.01,'C-1'!W57*RANDBETWEEN(110,120)*0.01),'C-1'!W57-RANDBETWEEN(1,3)),0),0)&amp;"～"&amp;ROUND(IFERROR(IF(ABS('C-1'!W57)&gt;=10,IF('C-1'!W57&gt;=0,'C-1'!W57*RANDBETWEEN(110,120)*0.01,'C-1'!W57*RANDBETWEEN(80,90)*0.01),'C-1'!W57+RANDBETWEEN(1,3)),0),0)&amp;"】")</f>
        <v/>
      </c>
      <c r="X57" s="563" t="str">
        <f ca="1">IF('C-1'!X57="","","【"&amp;ROUND(IFERROR(IF(ABS('C-1'!X57)&gt;=10,IF('C-1'!X57&gt;=0,'C-1'!X57*RANDBETWEEN(80,90)*0.01,'C-1'!X57*RANDBETWEEN(110,120)*0.01),'C-1'!X57-RANDBETWEEN(1,3)),0),0)&amp;"～"&amp;ROUND(IFERROR(IF(ABS('C-1'!X57)&gt;=10,IF('C-1'!X57&gt;=0,'C-1'!X57*RANDBETWEEN(110,120)*0.01,'C-1'!X57*RANDBETWEEN(80,90)*0.01),'C-1'!X57+RANDBETWEEN(1,3)),0),0)&amp;"】")</f>
        <v>【-3～3】</v>
      </c>
      <c r="Y57" s="563" t="str">
        <f ca="1">IF('C-1'!Y57="","","【"&amp;ROUND(IFERROR(IF(ABS('C-1'!Y57)&gt;=10,IF('C-1'!Y57&gt;=0,'C-1'!Y57*RANDBETWEEN(80,90)*0.01,'C-1'!Y57*RANDBETWEEN(110,120)*0.01),'C-1'!Y57-RANDBETWEEN(1,3)),0),0)&amp;"～"&amp;ROUND(IFERROR(IF(ABS('C-1'!Y57)&gt;=10,IF('C-1'!Y57&gt;=0,'C-1'!Y57*RANDBETWEEN(110,120)*0.01,'C-1'!Y57*RANDBETWEEN(80,90)*0.01),'C-1'!Y57+RANDBETWEEN(1,3)),0),0)&amp;"】")</f>
        <v>【-2～3】</v>
      </c>
      <c r="Z57" s="563" t="str">
        <f ca="1">IF('C-1'!Z57="","","【"&amp;ROUND(IFERROR(IF(ABS('C-1'!Z57)&gt;=10,IF('C-1'!Z57&gt;=0,'C-1'!Z57*RANDBETWEEN(80,90)*0.01,'C-1'!Z57*RANDBETWEEN(110,120)*0.01),'C-1'!Z57-RANDBETWEEN(1,3)),0),0)&amp;"～"&amp;ROUND(IFERROR(IF(ABS('C-1'!Z57)&gt;=10,IF('C-1'!Z57&gt;=0,'C-1'!Z57*RANDBETWEEN(110,120)*0.01,'C-1'!Z57*RANDBETWEEN(80,90)*0.01),'C-1'!Z57+RANDBETWEEN(1,3)),0),0)&amp;"】")</f>
        <v>【-1～3】</v>
      </c>
      <c r="AA57" s="563" t="str">
        <f ca="1">IF('C-1'!AA57="","","【"&amp;ROUND(IFERROR(IF(ABS('C-1'!AA57)&gt;=10,IF('C-1'!AA57&gt;=0,'C-1'!AA57*RANDBETWEEN(80,90)*0.01,'C-1'!AA57*RANDBETWEEN(110,120)*0.01),'C-1'!AA57-RANDBETWEEN(1,3)),0),0)&amp;"～"&amp;ROUND(IFERROR(IF(ABS('C-1'!AA57)&gt;=10,IF('C-1'!AA57&gt;=0,'C-1'!AA57*RANDBETWEEN(110,120)*0.01,'C-1'!AA57*RANDBETWEEN(80,90)*0.01),'C-1'!AA57+RANDBETWEEN(1,3)),0),0)&amp;"】")</f>
        <v>【-2～3】</v>
      </c>
      <c r="AB57" s="563" t="str">
        <f ca="1">IF('C-1'!AB57="","","【"&amp;ROUND(IFERROR(IF(ABS('C-1'!AB57)&gt;=10,IF('C-1'!AB57&gt;=0,'C-1'!AB57*RANDBETWEEN(80,90)*0.01,'C-1'!AB57*RANDBETWEEN(110,120)*0.01),'C-1'!AB57-RANDBETWEEN(1,3)),0),0)&amp;"～"&amp;ROUND(IFERROR(IF(ABS('C-1'!AB57)&gt;=10,IF('C-1'!AB57&gt;=0,'C-1'!AB57*RANDBETWEEN(110,120)*0.01,'C-1'!AB57*RANDBETWEEN(80,90)*0.01),'C-1'!AB57+RANDBETWEEN(1,3)),0),0)&amp;"】")</f>
        <v>【-1～1】</v>
      </c>
      <c r="AC57" s="563" t="str">
        <f ca="1">IF('C-1'!AC57="","","【"&amp;ROUND(IFERROR(IF(ABS('C-1'!AC57)&gt;=10,IF('C-1'!AC57&gt;=0,'C-1'!AC57*RANDBETWEEN(80,90)*0.01,'C-1'!AC57*RANDBETWEEN(110,120)*0.01),'C-1'!AC57-RANDBETWEEN(1,3)),0),0)&amp;"～"&amp;ROUND(IFERROR(IF(ABS('C-1'!AC57)&gt;=10,IF('C-1'!AC57&gt;=0,'C-1'!AC57*RANDBETWEEN(110,120)*0.01,'C-1'!AC57*RANDBETWEEN(80,90)*0.01),'C-1'!AC57+RANDBETWEEN(1,3)),0),0)&amp;"】")</f>
        <v>【-3～3】</v>
      </c>
      <c r="AD57" s="563" t="str">
        <f ca="1">IF('C-1'!AD57="","","【"&amp;ROUND(IFERROR(IF(ABS('C-1'!AD57)&gt;=10,IF('C-1'!AD57&gt;=0,'C-1'!AD57*RANDBETWEEN(80,90)*0.01,'C-1'!AD57*RANDBETWEEN(110,120)*0.01),'C-1'!AD57-RANDBETWEEN(1,3)),0),0)&amp;"～"&amp;ROUND(IFERROR(IF(ABS('C-1'!AD57)&gt;=10,IF('C-1'!AD57&gt;=0,'C-1'!AD57*RANDBETWEEN(110,120)*0.01,'C-1'!AD57*RANDBETWEEN(80,90)*0.01),'C-1'!AD57+RANDBETWEEN(1,3)),0),0)&amp;"】")</f>
        <v>【-1～3】</v>
      </c>
      <c r="AE57" s="563" t="str">
        <f ca="1">IF('C-1'!AE57="","","【"&amp;ROUND(IFERROR(IF(ABS('C-1'!AE57)&gt;=10,IF('C-1'!AE57&gt;=0,'C-1'!AE57*RANDBETWEEN(80,90)*0.01,'C-1'!AE57*RANDBETWEEN(110,120)*0.01),'C-1'!AE57-RANDBETWEEN(1,3)),0),0)&amp;"～"&amp;ROUND(IFERROR(IF(ABS('C-1'!AE57)&gt;=10,IF('C-1'!AE57&gt;=0,'C-1'!AE57*RANDBETWEEN(110,120)*0.01,'C-1'!AE57*RANDBETWEEN(80,90)*0.01),'C-1'!AE57+RANDBETWEEN(1,3)),0),0)&amp;"】")</f>
        <v>【-3～3】</v>
      </c>
    </row>
    <row r="58" spans="2:31" ht="30.75" customHeight="1" x14ac:dyDescent="0.15">
      <c r="B58" s="513" t="str">
        <f>IF('C-1'!B58="","",'C-1'!B58)</f>
        <v/>
      </c>
      <c r="C58" s="505" t="str">
        <f>IF('C-1'!C58="","",'C-1'!C58)</f>
        <v/>
      </c>
      <c r="D58" s="503" t="str">
        <f>IF('C-1'!D58="","",'C-1'!D58)</f>
        <v>輸入者</v>
      </c>
      <c r="E58" s="503" t="str">
        <f>IF('C-1'!E58="","",'C-1'!E58)</f>
        <v>非関連企業</v>
      </c>
      <c r="F58" s="494" t="str">
        <f>IF('C-1'!F58="","",'C-1'!F58)</f>
        <v/>
      </c>
      <c r="G58" s="494" t="str">
        <f>IF('C-1'!G58="","",'C-1'!G58)</f>
        <v/>
      </c>
      <c r="H58" s="492" t="str">
        <f>IF('C-1'!H58="","",'C-1'!H58)</f>
        <v/>
      </c>
      <c r="I58" s="494" t="str">
        <f>IF('C-1'!I58="","",'C-1'!I58)</f>
        <v/>
      </c>
      <c r="J58" s="494" t="str">
        <f>IF('C-1'!J58="","",'C-1'!J58)</f>
        <v/>
      </c>
      <c r="K58" s="504" t="str">
        <f>IF('C-1'!K58="","",'C-1'!K58)</f>
        <v/>
      </c>
      <c r="L58" s="504" t="str">
        <f>IF('C-1'!L58="","",'C-1'!L58)</f>
        <v/>
      </c>
      <c r="M58" s="504" t="str">
        <f>IF('C-1'!M58="","",'C-1'!M58)</f>
        <v/>
      </c>
      <c r="N58" s="504" t="str">
        <f>IF('C-1'!N58="","",'C-1'!N58)</f>
        <v/>
      </c>
      <c r="O58" s="562" t="str">
        <f ca="1">IF('C-1'!O58="","","【"&amp;ROUND(IFERROR(IF(ABS('C-1'!O58)&gt;=10,IF('C-1'!O58&gt;=0,'C-1'!O58*RANDBETWEEN(80,90)*0.01,'C-1'!O58*RANDBETWEEN(110,120)*0.01),'C-1'!O58-RANDBETWEEN(1,3)),0),0)&amp;"～"&amp;ROUND(IFERROR(IF(ABS('C-1'!O58)&gt;=10,IF('C-1'!O58&gt;=0,'C-1'!O58*RANDBETWEEN(110,120)*0.01,'C-1'!O58*RANDBETWEEN(80,90)*0.01),'C-1'!O58+RANDBETWEEN(1,3)),0),0)&amp;"】")</f>
        <v/>
      </c>
      <c r="P58" s="562" t="str">
        <f ca="1">IF('C-1'!P58="","","【"&amp;ROUND(IFERROR(IF(ABS('C-1'!P58)&gt;=10,IF('C-1'!P58&gt;=0,'C-1'!P58*RANDBETWEEN(80,90)*0.01,'C-1'!P58*RANDBETWEEN(110,120)*0.01),'C-1'!P58-RANDBETWEEN(1,3)),0),0)&amp;"～"&amp;ROUND(IFERROR(IF(ABS('C-1'!P58)&gt;=10,IF('C-1'!P58&gt;=0,'C-1'!P58*RANDBETWEEN(110,120)*0.01,'C-1'!P58*RANDBETWEEN(80,90)*0.01),'C-1'!P58+RANDBETWEEN(1,3)),0),0)&amp;"】")</f>
        <v/>
      </c>
      <c r="Q58" s="494" t="str">
        <f>IF('C-1'!Q58="","",'C-1'!Q58)</f>
        <v/>
      </c>
      <c r="R58" s="563" t="str">
        <f ca="1">IF('C-1'!R58="","","【"&amp;ROUND(IFERROR(IF(ABS('C-1'!R58)&gt;=10,IF('C-1'!R58&gt;=0,'C-1'!R58*RANDBETWEEN(80,90)*0.01,'C-1'!R58*RANDBETWEEN(110,120)*0.01),'C-1'!R58-RANDBETWEEN(1,3)),0),0)&amp;"～"&amp;ROUND(IFERROR(IF(ABS('C-1'!R58)&gt;=10,IF('C-1'!R58&gt;=0,'C-1'!R58*RANDBETWEEN(110,120)*0.01,'C-1'!R58*RANDBETWEEN(80,90)*0.01),'C-1'!R58+RANDBETWEEN(1,3)),0),0)&amp;"】")</f>
        <v>【-3～2】</v>
      </c>
      <c r="S58" s="542" t="str">
        <f ca="1">IF('C-1'!S58="","","【"&amp;ROUND(IFERROR(IF(ABS('C-1'!S58)&gt;=10,IF('C-1'!S58&gt;=0,'C-1'!S58*RANDBETWEEN(80,90)*0.01,'C-1'!S58*RANDBETWEEN(110,120)*0.01),'C-1'!S58-RANDBETWEEN(1,3)),0),0)&amp;"～"&amp;ROUND(IFERROR(IF(ABS('C-1'!S58)&gt;=10,IF('C-1'!S58&gt;=0,'C-1'!S58*RANDBETWEEN(110,120)*0.01,'C-1'!S58*RANDBETWEEN(80,90)*0.01),'C-1'!S58+RANDBETWEEN(1,3)),0),0)&amp;"】")</f>
        <v/>
      </c>
      <c r="T58" s="542" t="str">
        <f ca="1">IF('C-1'!T58="","","【"&amp;ROUND(IFERROR(IF(ABS('C-1'!T58)&gt;=10,IF('C-1'!T58&gt;=0,'C-1'!T58*RANDBETWEEN(80,90)*0.01,'C-1'!T58*RANDBETWEEN(110,120)*0.01),'C-1'!T58-RANDBETWEEN(1,3)),0),0)&amp;"～"&amp;ROUND(IFERROR(IF(ABS('C-1'!T58)&gt;=10,IF('C-1'!T58&gt;=0,'C-1'!T58*RANDBETWEEN(110,120)*0.01,'C-1'!T58*RANDBETWEEN(80,90)*0.01),'C-1'!T58+RANDBETWEEN(1,3)),0),0)&amp;"】")</f>
        <v/>
      </c>
      <c r="U58" s="542" t="str">
        <f ca="1">IF('C-1'!U58="","","【"&amp;ROUND(IFERROR(IF(ABS('C-1'!U58)&gt;=10,IF('C-1'!U58&gt;=0,'C-1'!U58*RANDBETWEEN(80,90)*0.01,'C-1'!U58*RANDBETWEEN(110,120)*0.01),'C-1'!U58-RANDBETWEEN(1,3)),0),0)&amp;"～"&amp;ROUND(IFERROR(IF(ABS('C-1'!U58)&gt;=10,IF('C-1'!U58&gt;=0,'C-1'!U58*RANDBETWEEN(110,120)*0.01,'C-1'!U58*RANDBETWEEN(80,90)*0.01),'C-1'!U58+RANDBETWEEN(1,3)),0),0)&amp;"】")</f>
        <v/>
      </c>
      <c r="V58" s="542" t="str">
        <f ca="1">IF('C-1'!V58="","","【"&amp;ROUND(IFERROR(IF(ABS('C-1'!V58)&gt;=10,IF('C-1'!V58&gt;=0,'C-1'!V58*RANDBETWEEN(80,90)*0.01,'C-1'!V58*RANDBETWEEN(110,120)*0.01),'C-1'!V58-RANDBETWEEN(1,3)),0),0)&amp;"～"&amp;ROUND(IFERROR(IF(ABS('C-1'!V58)&gt;=10,IF('C-1'!V58&gt;=0,'C-1'!V58*RANDBETWEEN(110,120)*0.01,'C-1'!V58*RANDBETWEEN(80,90)*0.01),'C-1'!V58+RANDBETWEEN(1,3)),0),0)&amp;"】")</f>
        <v/>
      </c>
      <c r="W58" s="542" t="str">
        <f ca="1">IF('C-1'!W58="","","【"&amp;ROUND(IFERROR(IF(ABS('C-1'!W58)&gt;=10,IF('C-1'!W58&gt;=0,'C-1'!W58*RANDBETWEEN(80,90)*0.01,'C-1'!W58*RANDBETWEEN(110,120)*0.01),'C-1'!W58-RANDBETWEEN(1,3)),0),0)&amp;"～"&amp;ROUND(IFERROR(IF(ABS('C-1'!W58)&gt;=10,IF('C-1'!W58&gt;=0,'C-1'!W58*RANDBETWEEN(110,120)*0.01,'C-1'!W58*RANDBETWEEN(80,90)*0.01),'C-1'!W58+RANDBETWEEN(1,3)),0),0)&amp;"】")</f>
        <v/>
      </c>
      <c r="X58" s="563" t="str">
        <f ca="1">IF('C-1'!X58="","","【"&amp;ROUND(IFERROR(IF(ABS('C-1'!X58)&gt;=10,IF('C-1'!X58&gt;=0,'C-1'!X58*RANDBETWEEN(80,90)*0.01,'C-1'!X58*RANDBETWEEN(110,120)*0.01),'C-1'!X58-RANDBETWEEN(1,3)),0),0)&amp;"～"&amp;ROUND(IFERROR(IF(ABS('C-1'!X58)&gt;=10,IF('C-1'!X58&gt;=0,'C-1'!X58*RANDBETWEEN(110,120)*0.01,'C-1'!X58*RANDBETWEEN(80,90)*0.01),'C-1'!X58+RANDBETWEEN(1,3)),0),0)&amp;"】")</f>
        <v>【-3～3】</v>
      </c>
      <c r="Y58" s="563" t="str">
        <f ca="1">IF('C-1'!Y58="","","【"&amp;ROUND(IFERROR(IF(ABS('C-1'!Y58)&gt;=10,IF('C-1'!Y58&gt;=0,'C-1'!Y58*RANDBETWEEN(80,90)*0.01,'C-1'!Y58*RANDBETWEEN(110,120)*0.01),'C-1'!Y58-RANDBETWEEN(1,3)),0),0)&amp;"～"&amp;ROUND(IFERROR(IF(ABS('C-1'!Y58)&gt;=10,IF('C-1'!Y58&gt;=0,'C-1'!Y58*RANDBETWEEN(110,120)*0.01,'C-1'!Y58*RANDBETWEEN(80,90)*0.01),'C-1'!Y58+RANDBETWEEN(1,3)),0),0)&amp;"】")</f>
        <v>【-3～1】</v>
      </c>
      <c r="Z58" s="563" t="str">
        <f ca="1">IF('C-1'!Z58="","","【"&amp;ROUND(IFERROR(IF(ABS('C-1'!Z58)&gt;=10,IF('C-1'!Z58&gt;=0,'C-1'!Z58*RANDBETWEEN(80,90)*0.01,'C-1'!Z58*RANDBETWEEN(110,120)*0.01),'C-1'!Z58-RANDBETWEEN(1,3)),0),0)&amp;"～"&amp;ROUND(IFERROR(IF(ABS('C-1'!Z58)&gt;=10,IF('C-1'!Z58&gt;=0,'C-1'!Z58*RANDBETWEEN(110,120)*0.01,'C-1'!Z58*RANDBETWEEN(80,90)*0.01),'C-1'!Z58+RANDBETWEEN(1,3)),0),0)&amp;"】")</f>
        <v>【-1～1】</v>
      </c>
      <c r="AA58" s="563" t="str">
        <f ca="1">IF('C-1'!AA58="","","【"&amp;ROUND(IFERROR(IF(ABS('C-1'!AA58)&gt;=10,IF('C-1'!AA58&gt;=0,'C-1'!AA58*RANDBETWEEN(80,90)*0.01,'C-1'!AA58*RANDBETWEEN(110,120)*0.01),'C-1'!AA58-RANDBETWEEN(1,3)),0),0)&amp;"～"&amp;ROUND(IFERROR(IF(ABS('C-1'!AA58)&gt;=10,IF('C-1'!AA58&gt;=0,'C-1'!AA58*RANDBETWEEN(110,120)*0.01,'C-1'!AA58*RANDBETWEEN(80,90)*0.01),'C-1'!AA58+RANDBETWEEN(1,3)),0),0)&amp;"】")</f>
        <v>【-1～1】</v>
      </c>
      <c r="AB58" s="563" t="str">
        <f ca="1">IF('C-1'!AB58="","","【"&amp;ROUND(IFERROR(IF(ABS('C-1'!AB58)&gt;=10,IF('C-1'!AB58&gt;=0,'C-1'!AB58*RANDBETWEEN(80,90)*0.01,'C-1'!AB58*RANDBETWEEN(110,120)*0.01),'C-1'!AB58-RANDBETWEEN(1,3)),0),0)&amp;"～"&amp;ROUND(IFERROR(IF(ABS('C-1'!AB58)&gt;=10,IF('C-1'!AB58&gt;=0,'C-1'!AB58*RANDBETWEEN(110,120)*0.01,'C-1'!AB58*RANDBETWEEN(80,90)*0.01),'C-1'!AB58+RANDBETWEEN(1,3)),0),0)&amp;"】")</f>
        <v>【-2～2】</v>
      </c>
      <c r="AC58" s="563" t="str">
        <f ca="1">IF('C-1'!AC58="","","【"&amp;ROUND(IFERROR(IF(ABS('C-1'!AC58)&gt;=10,IF('C-1'!AC58&gt;=0,'C-1'!AC58*RANDBETWEEN(80,90)*0.01,'C-1'!AC58*RANDBETWEEN(110,120)*0.01),'C-1'!AC58-RANDBETWEEN(1,3)),0),0)&amp;"～"&amp;ROUND(IFERROR(IF(ABS('C-1'!AC58)&gt;=10,IF('C-1'!AC58&gt;=0,'C-1'!AC58*RANDBETWEEN(110,120)*0.01,'C-1'!AC58*RANDBETWEEN(80,90)*0.01),'C-1'!AC58+RANDBETWEEN(1,3)),0),0)&amp;"】")</f>
        <v>【-3～3】</v>
      </c>
      <c r="AD58" s="563" t="str">
        <f ca="1">IF('C-1'!AD58="","","【"&amp;ROUND(IFERROR(IF(ABS('C-1'!AD58)&gt;=10,IF('C-1'!AD58&gt;=0,'C-1'!AD58*RANDBETWEEN(80,90)*0.01,'C-1'!AD58*RANDBETWEEN(110,120)*0.01),'C-1'!AD58-RANDBETWEEN(1,3)),0),0)&amp;"～"&amp;ROUND(IFERROR(IF(ABS('C-1'!AD58)&gt;=10,IF('C-1'!AD58&gt;=0,'C-1'!AD58*RANDBETWEEN(110,120)*0.01,'C-1'!AD58*RANDBETWEEN(80,90)*0.01),'C-1'!AD58+RANDBETWEEN(1,3)),0),0)&amp;"】")</f>
        <v>【-2～3】</v>
      </c>
      <c r="AE58" s="563" t="str">
        <f ca="1">IF('C-1'!AE58="","","【"&amp;ROUND(IFERROR(IF(ABS('C-1'!AE58)&gt;=10,IF('C-1'!AE58&gt;=0,'C-1'!AE58*RANDBETWEEN(80,90)*0.01,'C-1'!AE58*RANDBETWEEN(110,120)*0.01),'C-1'!AE58-RANDBETWEEN(1,3)),0),0)&amp;"～"&amp;ROUND(IFERROR(IF(ABS('C-1'!AE58)&gt;=10,IF('C-1'!AE58&gt;=0,'C-1'!AE58*RANDBETWEEN(110,120)*0.01,'C-1'!AE58*RANDBETWEEN(80,90)*0.01),'C-1'!AE58+RANDBETWEEN(1,3)),0),0)&amp;"】")</f>
        <v>【-3～2】</v>
      </c>
    </row>
    <row r="59" spans="2:31" ht="30.75" customHeight="1" thickBot="1" x14ac:dyDescent="0.2">
      <c r="B59" s="783" t="str">
        <f>IF('C-1'!B59="","",'C-1'!B59)</f>
        <v/>
      </c>
      <c r="C59" s="506" t="str">
        <f>IF('C-1'!C59="","",'C-1'!C59)</f>
        <v/>
      </c>
      <c r="D59" s="506" t="str">
        <f>IF('C-1'!D59="","",'C-1'!D59)</f>
        <v>輸入者</v>
      </c>
      <c r="E59" s="507" t="str">
        <f>IF('C-1'!E59="","",'C-1'!E59)</f>
        <v>非関連企業</v>
      </c>
      <c r="F59" s="497" t="str">
        <f>IF('C-1'!F59="","",'C-1'!F59)</f>
        <v/>
      </c>
      <c r="G59" s="497" t="str">
        <f>IF('C-1'!G59="","",'C-1'!G59)</f>
        <v/>
      </c>
      <c r="H59" s="500" t="str">
        <f>IF('C-1'!H59="","",'C-1'!H59)</f>
        <v/>
      </c>
      <c r="I59" s="497" t="str">
        <f>IF('C-1'!I59="","",'C-1'!I59)</f>
        <v/>
      </c>
      <c r="J59" s="497" t="str">
        <f>IF('C-1'!J59="","",'C-1'!J59)</f>
        <v/>
      </c>
      <c r="K59" s="497" t="str">
        <f>IF('C-1'!K59="","",'C-1'!K59)</f>
        <v/>
      </c>
      <c r="L59" s="497" t="str">
        <f>IF('C-1'!L59="","",'C-1'!L59)</f>
        <v/>
      </c>
      <c r="M59" s="497" t="str">
        <f>IF('C-1'!M59="","",'C-1'!M59)</f>
        <v/>
      </c>
      <c r="N59" s="497" t="str">
        <f>IF('C-1'!N59="","",'C-1'!N59)</f>
        <v/>
      </c>
      <c r="O59" s="564" t="str">
        <f ca="1">IF('C-1'!O59="","","【"&amp;ROUND(IFERROR(IF(ABS('C-1'!O59)&gt;=10,IF('C-1'!O59&gt;=0,'C-1'!O59*RANDBETWEEN(80,90)*0.01,'C-1'!O59*RANDBETWEEN(110,120)*0.01),'C-1'!O59-RANDBETWEEN(1,3)),0),0)&amp;"～"&amp;ROUND(IFERROR(IF(ABS('C-1'!O59)&gt;=10,IF('C-1'!O59&gt;=0,'C-1'!O59*RANDBETWEEN(110,120)*0.01,'C-1'!O59*RANDBETWEEN(80,90)*0.01),'C-1'!O59+RANDBETWEEN(1,3)),0),0)&amp;"】")</f>
        <v/>
      </c>
      <c r="P59" s="564" t="str">
        <f ca="1">IF('C-1'!P59="","","【"&amp;ROUND(IFERROR(IF(ABS('C-1'!P59)&gt;=10,IF('C-1'!P59&gt;=0,'C-1'!P59*RANDBETWEEN(80,90)*0.01,'C-1'!P59*RANDBETWEEN(110,120)*0.01),'C-1'!P59-RANDBETWEEN(1,3)),0),0)&amp;"～"&amp;ROUND(IFERROR(IF(ABS('C-1'!P59)&gt;=10,IF('C-1'!P59&gt;=0,'C-1'!P59*RANDBETWEEN(110,120)*0.01,'C-1'!P59*RANDBETWEEN(80,90)*0.01),'C-1'!P59+RANDBETWEEN(1,3)),0),0)&amp;"】")</f>
        <v/>
      </c>
      <c r="Q59" s="497" t="str">
        <f>IF('C-1'!Q59="","",'C-1'!Q59)</f>
        <v/>
      </c>
      <c r="R59" s="565" t="str">
        <f ca="1">IF('C-1'!R59="","","【"&amp;ROUND(IFERROR(IF(ABS('C-1'!R59)&gt;=10,IF('C-1'!R59&gt;=0,'C-1'!R59*RANDBETWEEN(80,90)*0.01,'C-1'!R59*RANDBETWEEN(110,120)*0.01),'C-1'!R59-RANDBETWEEN(1,3)),0),0)&amp;"～"&amp;ROUND(IFERROR(IF(ABS('C-1'!R59)&gt;=10,IF('C-1'!R59&gt;=0,'C-1'!R59*RANDBETWEEN(110,120)*0.01,'C-1'!R59*RANDBETWEEN(80,90)*0.01),'C-1'!R59+RANDBETWEEN(1,3)),0),0)&amp;"】")</f>
        <v>【-3～2】</v>
      </c>
      <c r="S59" s="543" t="str">
        <f ca="1">IF('C-1'!S59="","","【"&amp;ROUND(IFERROR(IF(ABS('C-1'!S59)&gt;=10,IF('C-1'!S59&gt;=0,'C-1'!S59*RANDBETWEEN(80,90)*0.01,'C-1'!S59*RANDBETWEEN(110,120)*0.01),'C-1'!S59-RANDBETWEEN(1,3)),0),0)&amp;"～"&amp;ROUND(IFERROR(IF(ABS('C-1'!S59)&gt;=10,IF('C-1'!S59&gt;=0,'C-1'!S59*RANDBETWEEN(110,120)*0.01,'C-1'!S59*RANDBETWEEN(80,90)*0.01),'C-1'!S59+RANDBETWEEN(1,3)),0),0)&amp;"】")</f>
        <v/>
      </c>
      <c r="T59" s="543" t="str">
        <f ca="1">IF('C-1'!T59="","","【"&amp;ROUND(IFERROR(IF(ABS('C-1'!T59)&gt;=10,IF('C-1'!T59&gt;=0,'C-1'!T59*RANDBETWEEN(80,90)*0.01,'C-1'!T59*RANDBETWEEN(110,120)*0.01),'C-1'!T59-RANDBETWEEN(1,3)),0),0)&amp;"～"&amp;ROUND(IFERROR(IF(ABS('C-1'!T59)&gt;=10,IF('C-1'!T59&gt;=0,'C-1'!T59*RANDBETWEEN(110,120)*0.01,'C-1'!T59*RANDBETWEEN(80,90)*0.01),'C-1'!T59+RANDBETWEEN(1,3)),0),0)&amp;"】")</f>
        <v/>
      </c>
      <c r="U59" s="543" t="str">
        <f ca="1">IF('C-1'!U59="","","【"&amp;ROUND(IFERROR(IF(ABS('C-1'!U59)&gt;=10,IF('C-1'!U59&gt;=0,'C-1'!U59*RANDBETWEEN(80,90)*0.01,'C-1'!U59*RANDBETWEEN(110,120)*0.01),'C-1'!U59-RANDBETWEEN(1,3)),0),0)&amp;"～"&amp;ROUND(IFERROR(IF(ABS('C-1'!U59)&gt;=10,IF('C-1'!U59&gt;=0,'C-1'!U59*RANDBETWEEN(110,120)*0.01,'C-1'!U59*RANDBETWEEN(80,90)*0.01),'C-1'!U59+RANDBETWEEN(1,3)),0),0)&amp;"】")</f>
        <v/>
      </c>
      <c r="V59" s="543" t="str">
        <f ca="1">IF('C-1'!V59="","","【"&amp;ROUND(IFERROR(IF(ABS('C-1'!V59)&gt;=10,IF('C-1'!V59&gt;=0,'C-1'!V59*RANDBETWEEN(80,90)*0.01,'C-1'!V59*RANDBETWEEN(110,120)*0.01),'C-1'!V59-RANDBETWEEN(1,3)),0),0)&amp;"～"&amp;ROUND(IFERROR(IF(ABS('C-1'!V59)&gt;=10,IF('C-1'!V59&gt;=0,'C-1'!V59*RANDBETWEEN(110,120)*0.01,'C-1'!V59*RANDBETWEEN(80,90)*0.01),'C-1'!V59+RANDBETWEEN(1,3)),0),0)&amp;"】")</f>
        <v/>
      </c>
      <c r="W59" s="543" t="str">
        <f ca="1">IF('C-1'!W59="","","【"&amp;ROUND(IFERROR(IF(ABS('C-1'!W59)&gt;=10,IF('C-1'!W59&gt;=0,'C-1'!W59*RANDBETWEEN(80,90)*0.01,'C-1'!W59*RANDBETWEEN(110,120)*0.01),'C-1'!W59-RANDBETWEEN(1,3)),0),0)&amp;"～"&amp;ROUND(IFERROR(IF(ABS('C-1'!W59)&gt;=10,IF('C-1'!W59&gt;=0,'C-1'!W59*RANDBETWEEN(110,120)*0.01,'C-1'!W59*RANDBETWEEN(80,90)*0.01),'C-1'!W59+RANDBETWEEN(1,3)),0),0)&amp;"】")</f>
        <v/>
      </c>
      <c r="X59" s="565" t="str">
        <f ca="1">IF('C-1'!X59="","","【"&amp;ROUND(IFERROR(IF(ABS('C-1'!X59)&gt;=10,IF('C-1'!X59&gt;=0,'C-1'!X59*RANDBETWEEN(80,90)*0.01,'C-1'!X59*RANDBETWEEN(110,120)*0.01),'C-1'!X59-RANDBETWEEN(1,3)),0),0)&amp;"～"&amp;ROUND(IFERROR(IF(ABS('C-1'!X59)&gt;=10,IF('C-1'!X59&gt;=0,'C-1'!X59*RANDBETWEEN(110,120)*0.01,'C-1'!X59*RANDBETWEEN(80,90)*0.01),'C-1'!X59+RANDBETWEEN(1,3)),0),0)&amp;"】")</f>
        <v>【-2～3】</v>
      </c>
      <c r="Y59" s="565" t="str">
        <f ca="1">IF('C-1'!Y59="","","【"&amp;ROUND(IFERROR(IF(ABS('C-1'!Y59)&gt;=10,IF('C-1'!Y59&gt;=0,'C-1'!Y59*RANDBETWEEN(80,90)*0.01,'C-1'!Y59*RANDBETWEEN(110,120)*0.01),'C-1'!Y59-RANDBETWEEN(1,3)),0),0)&amp;"～"&amp;ROUND(IFERROR(IF(ABS('C-1'!Y59)&gt;=10,IF('C-1'!Y59&gt;=0,'C-1'!Y59*RANDBETWEEN(110,120)*0.01,'C-1'!Y59*RANDBETWEEN(80,90)*0.01),'C-1'!Y59+RANDBETWEEN(1,3)),0),0)&amp;"】")</f>
        <v>【-1～3】</v>
      </c>
      <c r="Z59" s="565" t="str">
        <f ca="1">IF('C-1'!Z59="","","【"&amp;ROUND(IFERROR(IF(ABS('C-1'!Z59)&gt;=10,IF('C-1'!Z59&gt;=0,'C-1'!Z59*RANDBETWEEN(80,90)*0.01,'C-1'!Z59*RANDBETWEEN(110,120)*0.01),'C-1'!Z59-RANDBETWEEN(1,3)),0),0)&amp;"～"&amp;ROUND(IFERROR(IF(ABS('C-1'!Z59)&gt;=10,IF('C-1'!Z59&gt;=0,'C-1'!Z59*RANDBETWEEN(110,120)*0.01,'C-1'!Z59*RANDBETWEEN(80,90)*0.01),'C-1'!Z59+RANDBETWEEN(1,3)),0),0)&amp;"】")</f>
        <v>【-2～1】</v>
      </c>
      <c r="AA59" s="565" t="str">
        <f ca="1">IF('C-1'!AA59="","","【"&amp;ROUND(IFERROR(IF(ABS('C-1'!AA59)&gt;=10,IF('C-1'!AA59&gt;=0,'C-1'!AA59*RANDBETWEEN(80,90)*0.01,'C-1'!AA59*RANDBETWEEN(110,120)*0.01),'C-1'!AA59-RANDBETWEEN(1,3)),0),0)&amp;"～"&amp;ROUND(IFERROR(IF(ABS('C-1'!AA59)&gt;=10,IF('C-1'!AA59&gt;=0,'C-1'!AA59*RANDBETWEEN(110,120)*0.01,'C-1'!AA59*RANDBETWEEN(80,90)*0.01),'C-1'!AA59+RANDBETWEEN(1,3)),0),0)&amp;"】")</f>
        <v>【-3～2】</v>
      </c>
      <c r="AB59" s="565" t="str">
        <f ca="1">IF('C-1'!AB59="","","【"&amp;ROUND(IFERROR(IF(ABS('C-1'!AB59)&gt;=10,IF('C-1'!AB59&gt;=0,'C-1'!AB59*RANDBETWEEN(80,90)*0.01,'C-1'!AB59*RANDBETWEEN(110,120)*0.01),'C-1'!AB59-RANDBETWEEN(1,3)),0),0)&amp;"～"&amp;ROUND(IFERROR(IF(ABS('C-1'!AB59)&gt;=10,IF('C-1'!AB59&gt;=0,'C-1'!AB59*RANDBETWEEN(110,120)*0.01,'C-1'!AB59*RANDBETWEEN(80,90)*0.01),'C-1'!AB59+RANDBETWEEN(1,3)),0),0)&amp;"】")</f>
        <v>【-1～1】</v>
      </c>
      <c r="AC59" s="565" t="str">
        <f ca="1">IF('C-1'!AC59="","","【"&amp;ROUND(IFERROR(IF(ABS('C-1'!AC59)&gt;=10,IF('C-1'!AC59&gt;=0,'C-1'!AC59*RANDBETWEEN(80,90)*0.01,'C-1'!AC59*RANDBETWEEN(110,120)*0.01),'C-1'!AC59-RANDBETWEEN(1,3)),0),0)&amp;"～"&amp;ROUND(IFERROR(IF(ABS('C-1'!AC59)&gt;=10,IF('C-1'!AC59&gt;=0,'C-1'!AC59*RANDBETWEEN(110,120)*0.01,'C-1'!AC59*RANDBETWEEN(80,90)*0.01),'C-1'!AC59+RANDBETWEEN(1,3)),0),0)&amp;"】")</f>
        <v>【-3～3】</v>
      </c>
      <c r="AD59" s="565" t="str">
        <f ca="1">IF('C-1'!AD59="","","【"&amp;ROUND(IFERROR(IF(ABS('C-1'!AD59)&gt;=10,IF('C-1'!AD59&gt;=0,'C-1'!AD59*RANDBETWEEN(80,90)*0.01,'C-1'!AD59*RANDBETWEEN(110,120)*0.01),'C-1'!AD59-RANDBETWEEN(1,3)),0),0)&amp;"～"&amp;ROUND(IFERROR(IF(ABS('C-1'!AD59)&gt;=10,IF('C-1'!AD59&gt;=0,'C-1'!AD59*RANDBETWEEN(110,120)*0.01,'C-1'!AD59*RANDBETWEEN(80,90)*0.01),'C-1'!AD59+RANDBETWEEN(1,3)),0),0)&amp;"】")</f>
        <v>【-2～3】</v>
      </c>
      <c r="AE59" s="565" t="str">
        <f ca="1">IF('C-1'!AE59="","","【"&amp;ROUND(IFERROR(IF(ABS('C-1'!AE59)&gt;=10,IF('C-1'!AE59&gt;=0,'C-1'!AE59*RANDBETWEEN(80,90)*0.01,'C-1'!AE59*RANDBETWEEN(110,120)*0.01),'C-1'!AE59-RANDBETWEEN(1,3)),0),0)&amp;"～"&amp;ROUND(IFERROR(IF(ABS('C-1'!AE59)&gt;=10,IF('C-1'!AE59&gt;=0,'C-1'!AE59*RANDBETWEEN(110,120)*0.01,'C-1'!AE59*RANDBETWEEN(80,90)*0.01),'C-1'!AE59+RANDBETWEEN(1,3)),0),0)&amp;"】")</f>
        <v>【-2～3】</v>
      </c>
    </row>
    <row r="60" spans="2:31" ht="30.75" customHeight="1" thickTop="1" thickBot="1" x14ac:dyDescent="0.2">
      <c r="B60" s="511" t="s">
        <v>259</v>
      </c>
      <c r="C60" s="509" t="str">
        <f>IF('C-1'!C60="","",'C-1'!C60)</f>
        <v/>
      </c>
      <c r="D60" s="509" t="str">
        <f>IF('C-1'!D60="","",'C-1'!D60)</f>
        <v/>
      </c>
      <c r="E60" s="509" t="str">
        <f>IF('C-1'!E60="","",'C-1'!E60)</f>
        <v/>
      </c>
      <c r="F60" s="512"/>
      <c r="G60" s="219"/>
      <c r="H60" s="219"/>
      <c r="I60" s="219"/>
      <c r="J60" s="219"/>
      <c r="K60" s="219"/>
      <c r="L60" s="219"/>
      <c r="M60" s="219"/>
      <c r="N60" s="219"/>
      <c r="O60" s="566" t="str">
        <f ca="1">IF(SUM('C-1'!O60:'C-1'!O60)="","","【"&amp;ROUND(IFERROR(IF(ABS('C-1'!O60)&gt;=10,IF('C-1'!O60&gt;=0,'C-1'!O60*RANDBETWEEN(80,90)*0.01,'C-1'!O60*RANDBETWEEN(110,120)*0.01),'C-1'!O60-RANDBETWEEN(1,3)),0),0)&amp;"～"&amp;ROUND(IFERROR(IF(ABS('C-1'!O60)&gt;=10,IF('C-1'!O60&gt;=0,'C-1'!O60*RANDBETWEEN(110,120)*0.01,'C-1'!O60*RANDBETWEEN(80,90)*0.01),'C-1'!O60+RANDBETWEEN(1,3)),0),0)&amp;"】")</f>
        <v>【-1～3】</v>
      </c>
      <c r="P60" s="566" t="str">
        <f ca="1">IF(SUM('C-1'!P60:'C-1'!P60)="","","【"&amp;ROUND(IFERROR(IF(ABS('C-1'!P60)&gt;=10,IF('C-1'!P60&gt;=0,'C-1'!P60*RANDBETWEEN(80,90)*0.01,'C-1'!P60*RANDBETWEEN(110,120)*0.01),'C-1'!P60-RANDBETWEEN(1,3)),0),0)&amp;"～"&amp;ROUND(IFERROR(IF(ABS('C-1'!P60)&gt;=10,IF('C-1'!P60&gt;=0,'C-1'!P60*RANDBETWEEN(110,120)*0.01,'C-1'!P60*RANDBETWEEN(80,90)*0.01),'C-1'!P60+RANDBETWEEN(1,3)),0),0)&amp;"】")</f>
        <v>【-2～3】</v>
      </c>
      <c r="Q60" s="221"/>
      <c r="R60" s="566" t="str">
        <f ca="1">IF('C-1'!R60="","","【"&amp;ROUND(IFERROR(IF(ABS('C-1'!R60)&gt;=10,IF('C-1'!R60&gt;=0,'C-1'!R60*RANDBETWEEN(80,90)*0.01,'C-1'!R60*RANDBETWEEN(110,120)*0.01),'C-1'!R60-RANDBETWEEN(1,3)),0),0)&amp;"～"&amp;ROUND(IFERROR(IF(ABS('C-1'!R60)&gt;=10,IF('C-1'!R60&gt;=0,'C-1'!R60*RANDBETWEEN(110,120)*0.01,'C-1'!R60*RANDBETWEEN(80,90)*0.01),'C-1'!R60+RANDBETWEEN(1,3)),0),0)&amp;"】")</f>
        <v>【-2～3】</v>
      </c>
      <c r="S60" s="544" t="str">
        <f ca="1">IF('C-1'!S60="","","【"&amp;ROUND(IFERROR(IF(ABS('C-1'!S60)&gt;=10,IF('C-1'!S60&gt;=0,'C-1'!S60*RANDBETWEEN(80,90)*0.01,'C-1'!S60*RANDBETWEEN(110,120)*0.01),'C-1'!S60-RANDBETWEEN(1,3)),0),0)&amp;"～"&amp;ROUND(IFERROR(IF(ABS('C-1'!S60)&gt;=10,IF('C-1'!S60&gt;=0,'C-1'!S60*RANDBETWEEN(110,120)*0.01,'C-1'!S60*RANDBETWEEN(80,90)*0.01),'C-1'!S60+RANDBETWEEN(1,3)),0),0)&amp;"】")</f>
        <v>【-3～3】</v>
      </c>
      <c r="T60" s="544" t="str">
        <f ca="1">IF('C-1'!T60="","","【"&amp;ROUND(IFERROR(IF(ABS('C-1'!T60)&gt;=10,IF('C-1'!T60&gt;=0,'C-1'!T60*RANDBETWEEN(80,90)*0.01,'C-1'!T60*RANDBETWEEN(110,120)*0.01),'C-1'!T60-RANDBETWEEN(1,3)),0),0)&amp;"～"&amp;ROUND(IFERROR(IF(ABS('C-1'!T60)&gt;=10,IF('C-1'!T60&gt;=0,'C-1'!T60*RANDBETWEEN(110,120)*0.01,'C-1'!T60*RANDBETWEEN(80,90)*0.01),'C-1'!T60+RANDBETWEEN(1,3)),0),0)&amp;"】")</f>
        <v>【-3～1】</v>
      </c>
      <c r="U60" s="544" t="str">
        <f ca="1">IF('C-1'!U60="","","【"&amp;ROUND(IFERROR(IF(ABS('C-1'!U60)&gt;=10,IF('C-1'!U60&gt;=0,'C-1'!U60*RANDBETWEEN(80,90)*0.01,'C-1'!U60*RANDBETWEEN(110,120)*0.01),'C-1'!U60-RANDBETWEEN(1,3)),0),0)&amp;"～"&amp;ROUND(IFERROR(IF(ABS('C-1'!U60)&gt;=10,IF('C-1'!U60&gt;=0,'C-1'!U60*RANDBETWEEN(110,120)*0.01,'C-1'!U60*RANDBETWEEN(80,90)*0.01),'C-1'!U60+RANDBETWEEN(1,3)),0),0)&amp;"】")</f>
        <v>【-1～1】</v>
      </c>
      <c r="V60" s="544" t="str">
        <f ca="1">IF('C-1'!V60="","","【"&amp;ROUND(IFERROR(IF(ABS('C-1'!V60)&gt;=10,IF('C-1'!V60&gt;=0,'C-1'!V60*RANDBETWEEN(80,90)*0.01,'C-1'!V60*RANDBETWEEN(110,120)*0.01),'C-1'!V60-RANDBETWEEN(1,3)),0),0)&amp;"～"&amp;ROUND(IFERROR(IF(ABS('C-1'!V60)&gt;=10,IF('C-1'!V60&gt;=0,'C-1'!V60*RANDBETWEEN(110,120)*0.01,'C-1'!V60*RANDBETWEEN(80,90)*0.01),'C-1'!V60+RANDBETWEEN(1,3)),0),0)&amp;"】")</f>
        <v>【-1～2】</v>
      </c>
      <c r="W60" s="544" t="str">
        <f ca="1">IF('C-1'!W60="","","【"&amp;ROUND(IFERROR(IF(ABS('C-1'!W60)&gt;=10,IF('C-1'!W60&gt;=0,'C-1'!W60*RANDBETWEEN(80,90)*0.01,'C-1'!W60*RANDBETWEEN(110,120)*0.01),'C-1'!W60-RANDBETWEEN(1,3)),0),0)&amp;"～"&amp;ROUND(IFERROR(IF(ABS('C-1'!W60)&gt;=10,IF('C-1'!W60&gt;=0,'C-1'!W60*RANDBETWEEN(110,120)*0.01,'C-1'!W60*RANDBETWEEN(80,90)*0.01),'C-1'!W60+RANDBETWEEN(1,3)),0),0)&amp;"】")</f>
        <v>【-1～3】</v>
      </c>
      <c r="X60" s="566" t="str">
        <f ca="1">IF('C-1'!X60="","","【"&amp;ROUND(IFERROR(IF(ABS('C-1'!X60)&gt;=10,IF('C-1'!X60&gt;=0,'C-1'!X60*RANDBETWEEN(80,90)*0.01,'C-1'!X60*RANDBETWEEN(110,120)*0.01),'C-1'!X60-RANDBETWEEN(1,3)),0),0)&amp;"～"&amp;ROUND(IFERROR(IF(ABS('C-1'!X60)&gt;=10,IF('C-1'!X60&gt;=0,'C-1'!X60*RANDBETWEEN(110,120)*0.01,'C-1'!X60*RANDBETWEEN(80,90)*0.01),'C-1'!X60+RANDBETWEEN(1,3)),0),0)&amp;"】")</f>
        <v>【-2～2】</v>
      </c>
      <c r="Y60" s="566" t="str">
        <f ca="1">IF('C-1'!Y60="","","【"&amp;ROUND(IFERROR(IF(ABS('C-1'!Y60)&gt;=10,IF('C-1'!Y60&gt;=0,'C-1'!Y60*RANDBETWEEN(80,90)*0.01,'C-1'!Y60*RANDBETWEEN(110,120)*0.01),'C-1'!Y60-RANDBETWEEN(1,3)),0),0)&amp;"～"&amp;ROUND(IFERROR(IF(ABS('C-1'!Y60)&gt;=10,IF('C-1'!Y60&gt;=0,'C-1'!Y60*RANDBETWEEN(110,120)*0.01,'C-1'!Y60*RANDBETWEEN(80,90)*0.01),'C-1'!Y60+RANDBETWEEN(1,3)),0),0)&amp;"】")</f>
        <v>【-1～1】</v>
      </c>
      <c r="Z60" s="566" t="str">
        <f ca="1">IF('C-1'!Z60="","","【"&amp;ROUND(IFERROR(IF(ABS('C-1'!Z60)&gt;=10,IF('C-1'!Z60&gt;=0,'C-1'!Z60*RANDBETWEEN(80,90)*0.01,'C-1'!Z60*RANDBETWEEN(110,120)*0.01),'C-1'!Z60-RANDBETWEEN(1,3)),0),0)&amp;"～"&amp;ROUND(IFERROR(IF(ABS('C-1'!Z60)&gt;=10,IF('C-1'!Z60&gt;=0,'C-1'!Z60*RANDBETWEEN(110,120)*0.01,'C-1'!Z60*RANDBETWEEN(80,90)*0.01),'C-1'!Z60+RANDBETWEEN(1,3)),0),0)&amp;"】")</f>
        <v>【-3～1】</v>
      </c>
      <c r="AA60" s="566" t="str">
        <f ca="1">IF('C-1'!AA60="","","【"&amp;ROUND(IFERROR(IF(ABS('C-1'!AA60)&gt;=10,IF('C-1'!AA60&gt;=0,'C-1'!AA60*RANDBETWEEN(80,90)*0.01,'C-1'!AA60*RANDBETWEEN(110,120)*0.01),'C-1'!AA60-RANDBETWEEN(1,3)),0),0)&amp;"～"&amp;ROUND(IFERROR(IF(ABS('C-1'!AA60)&gt;=10,IF('C-1'!AA60&gt;=0,'C-1'!AA60*RANDBETWEEN(110,120)*0.01,'C-1'!AA60*RANDBETWEEN(80,90)*0.01),'C-1'!AA60+RANDBETWEEN(1,3)),0),0)&amp;"】")</f>
        <v>【-3～2】</v>
      </c>
      <c r="AB60" s="566" t="str">
        <f ca="1">IF('C-1'!AB60="","","【"&amp;ROUND(IFERROR(IF(ABS('C-1'!AB60)&gt;=10,IF('C-1'!AB60&gt;=0,'C-1'!AB60*RANDBETWEEN(80,90)*0.01,'C-1'!AB60*RANDBETWEEN(110,120)*0.01),'C-1'!AB60-RANDBETWEEN(1,3)),0),0)&amp;"～"&amp;ROUND(IFERROR(IF(ABS('C-1'!AB60)&gt;=10,IF('C-1'!AB60&gt;=0,'C-1'!AB60*RANDBETWEEN(110,120)*0.01,'C-1'!AB60*RANDBETWEEN(80,90)*0.01),'C-1'!AB60+RANDBETWEEN(1,3)),0),0)&amp;"】")</f>
        <v>【-2～3】</v>
      </c>
      <c r="AC60" s="566" t="str">
        <f ca="1">IF('C-1'!AC60="","","【"&amp;ROUND(IFERROR(IF(ABS('C-1'!AC60)&gt;=10,IF('C-1'!AC60&gt;=0,'C-1'!AC60*RANDBETWEEN(80,90)*0.01,'C-1'!AC60*RANDBETWEEN(110,120)*0.01),'C-1'!AC60-RANDBETWEEN(1,3)),0),0)&amp;"～"&amp;ROUND(IFERROR(IF(ABS('C-1'!AC60)&gt;=10,IF('C-1'!AC60&gt;=0,'C-1'!AC60*RANDBETWEEN(110,120)*0.01,'C-1'!AC60*RANDBETWEEN(80,90)*0.01),'C-1'!AC60+RANDBETWEEN(1,3)),0),0)&amp;"】")</f>
        <v>【-1～3】</v>
      </c>
      <c r="AD60" s="566" t="str">
        <f ca="1">IF('C-1'!AD60="","","【"&amp;ROUND(IFERROR(IF(ABS('C-1'!AD60)&gt;=10,IF('C-1'!AD60&gt;=0,'C-1'!AD60*RANDBETWEEN(80,90)*0.01,'C-1'!AD60*RANDBETWEEN(110,120)*0.01),'C-1'!AD60-RANDBETWEEN(1,3)),0),0)&amp;"～"&amp;ROUND(IFERROR(IF(ABS('C-1'!AD60)&gt;=10,IF('C-1'!AD60&gt;=0,'C-1'!AD60*RANDBETWEEN(110,120)*0.01,'C-1'!AD60*RANDBETWEEN(80,90)*0.01),'C-1'!AD60+RANDBETWEEN(1,3)),0),0)&amp;"】")</f>
        <v>【-1～3】</v>
      </c>
      <c r="AE60" s="567" t="str">
        <f ca="1">IF('C-1'!AE60="","","【"&amp;ROUND(IFERROR(IF(ABS('C-1'!AE60)&gt;=10,IF('C-1'!AE60&gt;=0,'C-1'!AE60*RANDBETWEEN(80,90)*0.01,'C-1'!AE60*RANDBETWEEN(110,120)*0.01),'C-1'!AE60-RANDBETWEEN(1,3)),0),0)&amp;"～"&amp;ROUND(IFERROR(IF(ABS('C-1'!AE60)&gt;=10,IF('C-1'!AE60&gt;=0,'C-1'!AE60*RANDBETWEEN(110,120)*0.01,'C-1'!AE60*RANDBETWEEN(80,90)*0.01),'C-1'!AE60+RANDBETWEEN(1,3)),0),0)&amp;"】")</f>
        <v>【-2～1】</v>
      </c>
    </row>
  </sheetData>
  <mergeCells count="4">
    <mergeCell ref="B12:Z12"/>
    <mergeCell ref="B17:AC17"/>
    <mergeCell ref="D4:F4"/>
    <mergeCell ref="B6:AE6"/>
  </mergeCells>
  <phoneticPr fontId="16"/>
  <printOptions horizontalCentered="1"/>
  <pageMargins left="0.23622047244094491" right="0.23622047244094491" top="0.55118110236220474" bottom="0.55118110236220474" header="0.31496062992125984" footer="0.31496062992125984"/>
  <pageSetup paperSize="9" scale="24" fitToHeight="0" orientation="landscape" r:id="rId1"/>
  <headerFooter>
    <oddHeader xml:space="preserve">&amp;R&amp;U開示版・非開示版&amp;U
※上記いずれかに丸をつけてください。
</oddHeader>
  </headerFooter>
  <rowBreaks count="1" manualBreakCount="1">
    <brk id="46" max="2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zoomScale="70" zoomScaleNormal="85" zoomScaleSheetLayoutView="70" workbookViewId="0">
      <pane xSplit="1" ySplit="2" topLeftCell="B3" activePane="bottomRight" state="frozen"/>
      <selection activeCell="B3" sqref="B3"/>
      <selection pane="topRight" activeCell="B3" sqref="B3"/>
      <selection pane="bottomLeft" activeCell="B3" sqref="B3"/>
      <selection pane="bottomRight" activeCell="G11" sqref="G11"/>
    </sheetView>
  </sheetViews>
  <sheetFormatPr defaultColWidth="9" defaultRowHeight="15" customHeight="1" x14ac:dyDescent="0.15"/>
  <cols>
    <col min="1" max="2" width="1.875" style="1" customWidth="1"/>
    <col min="3" max="3" width="3.125" style="1" customWidth="1"/>
    <col min="4" max="4" width="25" style="1" customWidth="1"/>
    <col min="5" max="5" width="2.875" style="1" customWidth="1"/>
    <col min="6" max="6" width="10.5" style="1" customWidth="1"/>
    <col min="7" max="7" width="40.5" style="1" customWidth="1"/>
    <col min="8" max="8" width="10.875" style="1" customWidth="1"/>
    <col min="9" max="9" width="40.5" style="1" customWidth="1"/>
    <col min="10" max="10" width="12.125" style="1" customWidth="1"/>
    <col min="11" max="11" width="38.875" style="1" customWidth="1"/>
    <col min="12" max="12" width="1.5" style="1" customWidth="1"/>
    <col min="13" max="13" width="31.875" style="1" customWidth="1"/>
    <col min="14" max="14" width="9" style="1"/>
    <col min="15" max="15" width="14.5" style="1" customWidth="1"/>
    <col min="16" max="16384" width="9" style="1"/>
  </cols>
  <sheetData>
    <row r="1" spans="2:15" ht="29.1" customHeight="1" x14ac:dyDescent="0.15">
      <c r="B1" s="142" t="str">
        <f>コード!A1</f>
        <v>溶融亜鉛めっき鋼帯及び鋼板（輸入者）</v>
      </c>
      <c r="C1" s="134"/>
      <c r="D1" s="134"/>
      <c r="H1" s="250"/>
    </row>
    <row r="2" spans="2:15" ht="15" customHeight="1" x14ac:dyDescent="0.15">
      <c r="B2" s="124" t="s">
        <v>278</v>
      </c>
      <c r="C2" s="124"/>
      <c r="D2" s="124"/>
      <c r="E2" s="135"/>
      <c r="F2" s="135"/>
      <c r="G2" s="135"/>
      <c r="H2" s="135"/>
      <c r="I2" s="135"/>
      <c r="J2" s="135"/>
      <c r="K2" s="135"/>
      <c r="L2" s="135"/>
    </row>
    <row r="3" spans="2:15" ht="9" customHeight="1" thickBot="1" x14ac:dyDescent="0.2">
      <c r="B3" s="84"/>
      <c r="C3" s="84"/>
      <c r="D3" s="84"/>
      <c r="E3" s="84"/>
      <c r="F3" s="84"/>
      <c r="G3" s="84"/>
      <c r="H3" s="84"/>
      <c r="I3" s="84"/>
      <c r="J3" s="84"/>
      <c r="K3" s="84"/>
      <c r="L3" s="85"/>
      <c r="M3" s="85"/>
      <c r="N3" s="85"/>
      <c r="O3" s="85"/>
    </row>
    <row r="4" spans="2:15" ht="16.350000000000001" customHeight="1" thickBot="1" x14ac:dyDescent="0.2">
      <c r="B4" s="1108" t="s">
        <v>10</v>
      </c>
      <c r="C4" s="1109"/>
      <c r="D4" s="1109"/>
      <c r="E4" s="1109"/>
      <c r="F4" s="1100" t="str">
        <f>IF(様式一覧表!D5="","",様式一覧表!D5)</f>
        <v/>
      </c>
      <c r="G4" s="1101"/>
      <c r="H4" s="135"/>
      <c r="I4" s="135"/>
      <c r="J4" s="135"/>
      <c r="K4" s="84"/>
      <c r="L4" s="85"/>
      <c r="M4" s="85"/>
      <c r="N4" s="85"/>
      <c r="O4" s="85"/>
    </row>
    <row r="5" spans="2:15" ht="9" customHeight="1" x14ac:dyDescent="0.15">
      <c r="B5" s="84"/>
      <c r="C5" s="84"/>
      <c r="D5" s="84"/>
      <c r="E5" s="84"/>
      <c r="F5" s="84"/>
      <c r="G5" s="84"/>
      <c r="H5" s="84"/>
      <c r="I5" s="84"/>
      <c r="J5" s="84"/>
      <c r="K5" s="84"/>
      <c r="L5" s="85"/>
      <c r="M5" s="85"/>
      <c r="N5" s="85"/>
      <c r="O5" s="85"/>
    </row>
    <row r="6" spans="2:15" ht="32.25" customHeight="1" x14ac:dyDescent="0.15">
      <c r="B6" s="1014" t="s">
        <v>279</v>
      </c>
      <c r="C6" s="1014"/>
      <c r="D6" s="1014"/>
      <c r="E6" s="1110"/>
      <c r="F6" s="1110"/>
      <c r="G6" s="1110"/>
      <c r="H6" s="1110"/>
      <c r="I6" s="1110"/>
      <c r="J6" s="1110"/>
      <c r="K6" s="1110"/>
      <c r="L6" s="85"/>
      <c r="M6" s="85"/>
      <c r="N6" s="85"/>
      <c r="O6" s="85"/>
    </row>
    <row r="7" spans="2:15" ht="27" customHeight="1" x14ac:dyDescent="0.15">
      <c r="B7" s="1102" t="s">
        <v>280</v>
      </c>
      <c r="C7" s="1103"/>
      <c r="D7" s="1103"/>
      <c r="E7" s="1104"/>
      <c r="F7" s="1111" t="s">
        <v>281</v>
      </c>
      <c r="G7" s="1111"/>
      <c r="H7" s="1111" t="s">
        <v>114</v>
      </c>
      <c r="I7" s="1111"/>
      <c r="J7" s="1111" t="s">
        <v>111</v>
      </c>
      <c r="K7" s="1111"/>
    </row>
    <row r="8" spans="2:15" ht="31.35" customHeight="1" x14ac:dyDescent="0.15">
      <c r="B8" s="1105"/>
      <c r="C8" s="1106"/>
      <c r="D8" s="1106"/>
      <c r="E8" s="1107"/>
      <c r="F8" s="159" t="s">
        <v>282</v>
      </c>
      <c r="G8" s="214" t="s">
        <v>283</v>
      </c>
      <c r="H8" s="159" t="s">
        <v>282</v>
      </c>
      <c r="I8" s="214" t="s">
        <v>283</v>
      </c>
      <c r="J8" s="159" t="s">
        <v>282</v>
      </c>
      <c r="K8" s="214" t="s">
        <v>283</v>
      </c>
    </row>
    <row r="9" spans="2:15" ht="26.25" customHeight="1" x14ac:dyDescent="0.15">
      <c r="B9" s="1112" t="s">
        <v>284</v>
      </c>
      <c r="C9" s="1112"/>
      <c r="D9" s="1112"/>
      <c r="E9" s="1112"/>
      <c r="F9" s="157"/>
      <c r="G9" s="158"/>
      <c r="H9" s="157"/>
      <c r="I9" s="158"/>
      <c r="J9" s="157"/>
      <c r="K9" s="158"/>
    </row>
    <row r="10" spans="2:15" ht="26.25" customHeight="1" x14ac:dyDescent="0.15">
      <c r="B10" s="1112" t="s">
        <v>285</v>
      </c>
      <c r="C10" s="1112"/>
      <c r="D10" s="1112"/>
      <c r="E10" s="1112"/>
      <c r="F10" s="157"/>
      <c r="G10" s="158"/>
      <c r="H10" s="157"/>
      <c r="I10" s="158"/>
      <c r="J10" s="157"/>
      <c r="K10" s="158"/>
    </row>
    <row r="11" spans="2:15" ht="26.25" customHeight="1" x14ac:dyDescent="0.15">
      <c r="B11" s="1112" t="s">
        <v>286</v>
      </c>
      <c r="C11" s="1112"/>
      <c r="D11" s="1113"/>
      <c r="E11" s="1113"/>
      <c r="F11" s="157"/>
      <c r="G11" s="158"/>
      <c r="H11" s="157"/>
      <c r="I11" s="158"/>
      <c r="J11" s="157"/>
      <c r="K11" s="158"/>
    </row>
    <row r="12" spans="2:15" ht="26.25" customHeight="1" x14ac:dyDescent="0.15">
      <c r="B12" s="1112" t="s">
        <v>287</v>
      </c>
      <c r="C12" s="1112"/>
      <c r="D12" s="1113"/>
      <c r="E12" s="1113"/>
      <c r="F12" s="157"/>
      <c r="G12" s="158"/>
      <c r="H12" s="157"/>
      <c r="I12" s="158"/>
      <c r="J12" s="157"/>
      <c r="K12" s="158"/>
    </row>
    <row r="13" spans="2:15" ht="26.25" customHeight="1" x14ac:dyDescent="0.15">
      <c r="B13" s="1112" t="s">
        <v>288</v>
      </c>
      <c r="C13" s="1112"/>
      <c r="D13" s="1113"/>
      <c r="E13" s="1113"/>
      <c r="F13" s="157"/>
      <c r="G13" s="158"/>
      <c r="H13" s="157"/>
      <c r="I13" s="158"/>
      <c r="J13" s="157"/>
      <c r="K13" s="158"/>
    </row>
    <row r="14" spans="2:15" ht="26.25" customHeight="1" x14ac:dyDescent="0.15">
      <c r="B14" s="1092" t="s">
        <v>289</v>
      </c>
      <c r="C14" s="1093"/>
      <c r="D14" s="1094"/>
      <c r="E14" s="1095"/>
      <c r="F14" s="157"/>
      <c r="G14" s="158"/>
      <c r="H14" s="157"/>
      <c r="I14" s="158"/>
      <c r="J14" s="157"/>
      <c r="K14" s="158"/>
    </row>
    <row r="15" spans="2:15" ht="26.25" customHeight="1" x14ac:dyDescent="0.15">
      <c r="B15" s="485" t="s">
        <v>290</v>
      </c>
      <c r="C15" s="486"/>
      <c r="D15" s="487"/>
      <c r="E15" s="575"/>
      <c r="F15" s="157"/>
      <c r="G15" s="158"/>
      <c r="H15" s="157"/>
      <c r="I15" s="158"/>
      <c r="J15" s="157"/>
      <c r="K15" s="158"/>
    </row>
    <row r="16" spans="2:15" ht="26.25" customHeight="1" x14ac:dyDescent="0.15">
      <c r="B16" s="1096" t="s">
        <v>291</v>
      </c>
      <c r="C16" s="1097"/>
      <c r="D16" s="1098"/>
      <c r="E16" s="1098"/>
      <c r="F16" s="1098"/>
      <c r="G16" s="1098"/>
      <c r="H16" s="1098"/>
      <c r="I16" s="1098"/>
      <c r="J16" s="1098"/>
      <c r="K16" s="1099"/>
    </row>
    <row r="17" spans="2:11" ht="26.25" customHeight="1" x14ac:dyDescent="0.15">
      <c r="B17" s="160"/>
      <c r="C17" s="784" t="s">
        <v>116</v>
      </c>
      <c r="D17" s="785"/>
      <c r="E17" s="786" t="s">
        <v>117</v>
      </c>
      <c r="F17" s="157"/>
      <c r="G17" s="158"/>
      <c r="H17" s="157"/>
      <c r="I17" s="158"/>
      <c r="J17" s="157"/>
      <c r="K17" s="158"/>
    </row>
    <row r="18" spans="2:11" ht="26.25" customHeight="1" x14ac:dyDescent="0.15">
      <c r="B18" s="161"/>
      <c r="C18" s="787" t="s">
        <v>116</v>
      </c>
      <c r="D18" s="788"/>
      <c r="E18" s="789" t="s">
        <v>117</v>
      </c>
      <c r="F18" s="157"/>
      <c r="G18" s="158"/>
      <c r="H18" s="157"/>
      <c r="I18" s="158"/>
      <c r="J18" s="157"/>
      <c r="K18" s="158"/>
    </row>
    <row r="19" spans="2:11" ht="26.25" customHeight="1" x14ac:dyDescent="0.15">
      <c r="B19" s="162"/>
      <c r="C19" s="784" t="s">
        <v>116</v>
      </c>
      <c r="D19" s="785"/>
      <c r="E19" s="786" t="s">
        <v>117</v>
      </c>
      <c r="F19" s="157"/>
      <c r="G19" s="158"/>
      <c r="H19" s="157"/>
      <c r="I19" s="158"/>
      <c r="J19" s="157"/>
      <c r="K19" s="158"/>
    </row>
    <row r="20" spans="2:11" ht="6" customHeight="1" x14ac:dyDescent="0.15">
      <c r="B20" s="136"/>
      <c r="C20" s="136"/>
      <c r="D20" s="136"/>
      <c r="E20" s="136"/>
      <c r="F20" s="136"/>
      <c r="H20" s="136"/>
      <c r="J20" s="136"/>
    </row>
    <row r="21" spans="2:11" ht="15" customHeight="1" x14ac:dyDescent="0.15">
      <c r="B21" s="136"/>
      <c r="C21" s="136"/>
      <c r="D21" s="136"/>
      <c r="E21" s="136"/>
      <c r="F21" s="136"/>
      <c r="H21" s="136"/>
      <c r="J21" s="136"/>
    </row>
  </sheetData>
  <mergeCells count="14">
    <mergeCell ref="B14:E14"/>
    <mergeCell ref="B16:K16"/>
    <mergeCell ref="F4:G4"/>
    <mergeCell ref="B7:E8"/>
    <mergeCell ref="B4:E4"/>
    <mergeCell ref="B6:K6"/>
    <mergeCell ref="F7:G7"/>
    <mergeCell ref="H7:I7"/>
    <mergeCell ref="J7:K7"/>
    <mergeCell ref="B9:E9"/>
    <mergeCell ref="B10:E10"/>
    <mergeCell ref="B11:E11"/>
    <mergeCell ref="B12:E12"/>
    <mergeCell ref="B13:E13"/>
  </mergeCells>
  <phoneticPr fontId="16"/>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M27"/>
  <sheetViews>
    <sheetView showGridLines="0" view="pageBreakPreview" zoomScale="40" zoomScaleNormal="330" zoomScaleSheetLayoutView="40" workbookViewId="0">
      <selection activeCell="T17" sqref="T17"/>
    </sheetView>
  </sheetViews>
  <sheetFormatPr defaultColWidth="9" defaultRowHeight="13.5" x14ac:dyDescent="0.15"/>
  <cols>
    <col min="1" max="1" width="1.875" style="5" customWidth="1"/>
    <col min="2" max="2" width="5.125" style="5" customWidth="1"/>
    <col min="3" max="4" width="14.5" style="5" customWidth="1"/>
    <col min="5" max="16" width="20" style="5" customWidth="1"/>
    <col min="17" max="17" width="21.875" style="5" customWidth="1"/>
    <col min="18" max="23" width="14.875" style="5" customWidth="1"/>
    <col min="24" max="24" width="3.875" style="5" customWidth="1"/>
  </cols>
  <sheetData>
    <row r="1" spans="1:39" ht="28.35" customHeight="1" x14ac:dyDescent="0.15">
      <c r="A1" s="117"/>
      <c r="B1" s="142" t="str">
        <f>コード!A1</f>
        <v>溶融亜鉛めっき鋼帯及び鋼板（輸入者）</v>
      </c>
    </row>
    <row r="2" spans="1:39" ht="26.85" customHeight="1" x14ac:dyDescent="0.15">
      <c r="B2" s="123" t="s">
        <v>292</v>
      </c>
    </row>
    <row r="3" spans="1:39" ht="9.6" customHeight="1" thickBot="1" x14ac:dyDescent="0.2">
      <c r="A3" s="96"/>
      <c r="B3" s="96"/>
      <c r="C3" s="97"/>
      <c r="D3" s="97"/>
      <c r="E3" s="96"/>
      <c r="F3" s="96"/>
      <c r="G3" s="96"/>
      <c r="H3" s="96"/>
      <c r="I3" s="96"/>
      <c r="J3" s="96"/>
      <c r="K3" s="96"/>
      <c r="L3" s="96"/>
      <c r="M3" s="96"/>
      <c r="N3" s="96"/>
      <c r="O3" s="96"/>
      <c r="P3" s="96"/>
      <c r="Q3" s="96"/>
      <c r="R3" s="96"/>
      <c r="S3" s="96"/>
      <c r="T3" s="96"/>
      <c r="U3" s="96"/>
      <c r="V3" s="96"/>
      <c r="W3" s="96"/>
      <c r="X3" s="95"/>
      <c r="Y3" s="96"/>
      <c r="Z3" s="96"/>
      <c r="AA3" s="96"/>
      <c r="AB3" s="96"/>
      <c r="AC3" s="96"/>
      <c r="AD3" s="96"/>
      <c r="AE3" s="96"/>
      <c r="AF3" s="96"/>
      <c r="AG3" s="96"/>
      <c r="AH3" s="96"/>
      <c r="AI3" s="96"/>
      <c r="AJ3" s="96"/>
      <c r="AK3" s="96"/>
      <c r="AL3" s="96"/>
      <c r="AM3" s="96"/>
    </row>
    <row r="4" spans="1:39" ht="17.25" customHeight="1" thickBot="1" x14ac:dyDescent="0.2">
      <c r="A4"/>
      <c r="B4" s="1006" t="s">
        <v>10</v>
      </c>
      <c r="C4" s="1007"/>
      <c r="D4" s="1114"/>
      <c r="E4" s="1116" t="str">
        <f>IF(様式一覧表!D5="","",様式一覧表!D5)</f>
        <v/>
      </c>
      <c r="F4" s="1117"/>
      <c r="G4" s="1117"/>
      <c r="H4" s="1117"/>
      <c r="I4" s="1117"/>
      <c r="J4" s="1117"/>
      <c r="K4" s="1117"/>
      <c r="L4" s="1117"/>
      <c r="M4" s="1117"/>
      <c r="N4" s="1117"/>
      <c r="O4" s="878"/>
      <c r="P4" s="878"/>
      <c r="Q4" s="4"/>
      <c r="R4"/>
      <c r="S4"/>
      <c r="T4"/>
      <c r="U4"/>
      <c r="V4"/>
      <c r="W4"/>
      <c r="X4"/>
    </row>
    <row r="5" spans="1:39" s="104" customFormat="1" ht="10.35" customHeight="1" x14ac:dyDescent="0.15">
      <c r="A5" s="99"/>
      <c r="B5" s="100"/>
      <c r="C5" s="101"/>
      <c r="D5" s="101"/>
      <c r="E5" s="100"/>
      <c r="F5" s="100"/>
      <c r="G5" s="100"/>
      <c r="H5" s="100"/>
      <c r="I5" s="100"/>
      <c r="J5" s="100"/>
      <c r="K5" s="100"/>
      <c r="L5" s="100"/>
      <c r="M5" s="100"/>
      <c r="N5" s="100"/>
      <c r="O5" s="859"/>
      <c r="P5" s="859"/>
      <c r="Q5" s="100"/>
      <c r="R5" s="100"/>
      <c r="S5" s="100"/>
      <c r="T5" s="100"/>
      <c r="U5" s="100"/>
      <c r="V5" s="100"/>
      <c r="W5" s="100"/>
      <c r="X5" s="100"/>
      <c r="Y5" s="100"/>
      <c r="Z5" s="100"/>
      <c r="AA5" s="100"/>
      <c r="AB5" s="100"/>
      <c r="AC5" s="100"/>
      <c r="AD5" s="100"/>
      <c r="AE5" s="100"/>
      <c r="AF5" s="100"/>
      <c r="AG5" s="100"/>
      <c r="AH5" s="100"/>
      <c r="AI5" s="100"/>
      <c r="AJ5" s="100"/>
      <c r="AK5" s="100"/>
      <c r="AL5" s="103"/>
      <c r="AM5" s="103"/>
    </row>
    <row r="6" spans="1:39" ht="33.75" customHeight="1" x14ac:dyDescent="0.15">
      <c r="A6"/>
      <c r="B6" s="1115" t="s">
        <v>293</v>
      </c>
      <c r="C6" s="1115"/>
      <c r="D6" s="1115"/>
      <c r="E6" s="1115"/>
      <c r="F6" s="1115"/>
      <c r="G6" s="1115"/>
      <c r="H6" s="1115"/>
      <c r="I6" s="1115"/>
      <c r="J6" s="1115"/>
      <c r="K6" s="1115"/>
      <c r="L6" s="1115"/>
      <c r="M6" s="1115"/>
      <c r="N6" s="1115"/>
      <c r="O6" s="1115"/>
      <c r="P6" s="1115"/>
      <c r="Q6" s="1115"/>
      <c r="R6" s="1115"/>
      <c r="S6" s="1115"/>
      <c r="T6" s="1115"/>
      <c r="U6" s="1115"/>
      <c r="V6" s="1115"/>
      <c r="W6" s="1115"/>
      <c r="X6" s="1115"/>
    </row>
    <row r="7" spans="1:39" ht="9" customHeight="1" thickBot="1" x14ac:dyDescent="0.2"/>
    <row r="8" spans="1:39" s="837" customFormat="1" ht="44.1" customHeight="1" x14ac:dyDescent="0.15">
      <c r="B8" s="838"/>
      <c r="C8" s="839" t="s">
        <v>294</v>
      </c>
      <c r="D8" s="839" t="s">
        <v>124</v>
      </c>
      <c r="E8" s="930" t="str">
        <f>コード!B5</f>
        <v>品種コード①（製品の形状）</v>
      </c>
      <c r="F8" s="931" t="str">
        <f>コード!B11</f>
        <v>品種コード②（エッジの状態）</v>
      </c>
      <c r="G8" s="930" t="str">
        <f>コード!B15</f>
        <v>品種コード③（原板の圧延方法）</v>
      </c>
      <c r="H8" s="930" t="str">
        <f>コード!B19</f>
        <v>品種コード④（原板の厚み）</v>
      </c>
      <c r="I8" s="932" t="str">
        <f>コード!B50</f>
        <v>品種コード⑤(原板の幅)</v>
      </c>
      <c r="J8" s="932" t="str">
        <f>コード!B59</f>
        <v>品種コード⑥（原板の化学成分ⅰ）</v>
      </c>
      <c r="K8" s="932" t="str">
        <f>コード!B72</f>
        <v>品種コード⑦（原板の化学成分ⅱ）</v>
      </c>
      <c r="L8" s="932" t="str">
        <f>コード!B77</f>
        <v>品種コード⑧（原板の化学成分ⅲ）</v>
      </c>
      <c r="M8" s="932" t="str">
        <f>コード!B83</f>
        <v>品種コード⑨（めっき付着量（両面の合計））</v>
      </c>
      <c r="N8" s="844" t="str">
        <f>コード!B100</f>
        <v>品種コード⑩（めっき層の成分）</v>
      </c>
      <c r="O8" s="844" t="str">
        <f>コード!B104</f>
        <v>品種コード⑪（化成処理）</v>
      </c>
      <c r="P8" s="844" t="str">
        <f>コード!B111</f>
        <v>品種コード⑫（塗油）</v>
      </c>
      <c r="Q8" s="840" t="s">
        <v>295</v>
      </c>
      <c r="R8" s="841" t="s">
        <v>296</v>
      </c>
      <c r="S8" s="843" t="s">
        <v>709</v>
      </c>
      <c r="T8" s="843" t="s">
        <v>297</v>
      </c>
      <c r="U8" s="843" t="s">
        <v>710</v>
      </c>
      <c r="V8" s="841" t="s">
        <v>298</v>
      </c>
      <c r="W8" s="842" t="s">
        <v>299</v>
      </c>
    </row>
    <row r="9" spans="1:39" ht="26.25" customHeight="1" x14ac:dyDescent="0.15">
      <c r="A9"/>
      <c r="B9" s="36">
        <v>1</v>
      </c>
      <c r="C9" s="42"/>
      <c r="D9" s="42"/>
      <c r="E9" s="431"/>
      <c r="F9" s="431"/>
      <c r="G9" s="432"/>
      <c r="H9" s="431"/>
      <c r="I9" s="431"/>
      <c r="J9" s="431"/>
      <c r="K9" s="431"/>
      <c r="L9" s="431"/>
      <c r="M9" s="431"/>
      <c r="N9" s="431"/>
      <c r="O9" s="431"/>
      <c r="P9" s="431"/>
      <c r="Q9" s="121"/>
      <c r="R9" s="121"/>
      <c r="S9" s="291"/>
      <c r="T9" s="182"/>
      <c r="U9" s="291"/>
      <c r="V9" s="269" t="str">
        <f>IF(S9&gt;0,U9/S9,"0")</f>
        <v>0</v>
      </c>
      <c r="W9" s="294"/>
      <c r="X9"/>
    </row>
    <row r="10" spans="1:39" ht="26.25" customHeight="1" x14ac:dyDescent="0.15">
      <c r="A10"/>
      <c r="B10" s="36">
        <v>2</v>
      </c>
      <c r="C10" s="42"/>
      <c r="D10" s="42"/>
      <c r="E10" s="431"/>
      <c r="F10" s="431"/>
      <c r="G10" s="432"/>
      <c r="H10" s="431"/>
      <c r="I10" s="431"/>
      <c r="J10" s="431"/>
      <c r="K10" s="431"/>
      <c r="L10" s="431"/>
      <c r="M10" s="431"/>
      <c r="N10" s="431"/>
      <c r="O10" s="431"/>
      <c r="P10" s="431"/>
      <c r="Q10" s="121"/>
      <c r="R10" s="121"/>
      <c r="S10" s="291"/>
      <c r="T10" s="182"/>
      <c r="U10" s="291"/>
      <c r="V10" s="269" t="str">
        <f t="shared" ref="V10:V25" si="0">IF(S10&gt;0,U10/S10,"0")</f>
        <v>0</v>
      </c>
      <c r="W10" s="294"/>
      <c r="X10"/>
    </row>
    <row r="11" spans="1:39" ht="26.25" customHeight="1" x14ac:dyDescent="0.15">
      <c r="A11"/>
      <c r="B11" s="36">
        <v>3</v>
      </c>
      <c r="C11" s="42"/>
      <c r="D11" s="42"/>
      <c r="E11" s="431"/>
      <c r="F11" s="431"/>
      <c r="G11" s="432"/>
      <c r="H11" s="431"/>
      <c r="I11" s="431"/>
      <c r="J11" s="431"/>
      <c r="K11" s="431"/>
      <c r="L11" s="431"/>
      <c r="M11" s="431"/>
      <c r="N11" s="431"/>
      <c r="O11" s="431"/>
      <c r="P11" s="431"/>
      <c r="Q11" s="121"/>
      <c r="R11" s="121"/>
      <c r="S11" s="291"/>
      <c r="T11" s="182"/>
      <c r="U11" s="291"/>
      <c r="V11" s="269" t="str">
        <f t="shared" si="0"/>
        <v>0</v>
      </c>
      <c r="W11" s="294"/>
      <c r="X11"/>
    </row>
    <row r="12" spans="1:39" ht="26.25" customHeight="1" x14ac:dyDescent="0.15">
      <c r="A12"/>
      <c r="B12" s="36">
        <v>4</v>
      </c>
      <c r="C12" s="42"/>
      <c r="D12" s="42"/>
      <c r="E12" s="431"/>
      <c r="F12" s="431"/>
      <c r="G12" s="432"/>
      <c r="H12" s="431"/>
      <c r="I12" s="431"/>
      <c r="J12" s="431"/>
      <c r="K12" s="431"/>
      <c r="L12" s="431"/>
      <c r="M12" s="431"/>
      <c r="N12" s="431"/>
      <c r="O12" s="431"/>
      <c r="P12" s="431"/>
      <c r="Q12" s="121"/>
      <c r="R12" s="121"/>
      <c r="S12" s="291"/>
      <c r="T12" s="182"/>
      <c r="U12" s="291"/>
      <c r="V12" s="269" t="str">
        <f t="shared" si="0"/>
        <v>0</v>
      </c>
      <c r="W12" s="294"/>
      <c r="X12"/>
    </row>
    <row r="13" spans="1:39" ht="26.25" customHeight="1" x14ac:dyDescent="0.15">
      <c r="A13"/>
      <c r="B13" s="36">
        <v>5</v>
      </c>
      <c r="C13" s="42"/>
      <c r="D13" s="42"/>
      <c r="E13" s="431"/>
      <c r="F13" s="431"/>
      <c r="G13" s="432"/>
      <c r="H13" s="431"/>
      <c r="I13" s="431"/>
      <c r="J13" s="431"/>
      <c r="K13" s="431"/>
      <c r="L13" s="431"/>
      <c r="M13" s="431"/>
      <c r="N13" s="431"/>
      <c r="O13" s="431"/>
      <c r="P13" s="431"/>
      <c r="Q13" s="121"/>
      <c r="R13" s="121"/>
      <c r="S13" s="291"/>
      <c r="T13" s="182"/>
      <c r="U13" s="291"/>
      <c r="V13" s="269" t="str">
        <f t="shared" si="0"/>
        <v>0</v>
      </c>
      <c r="W13" s="294"/>
      <c r="X13"/>
    </row>
    <row r="14" spans="1:39" ht="26.25" customHeight="1" x14ac:dyDescent="0.15">
      <c r="A14"/>
      <c r="B14" s="36">
        <v>6</v>
      </c>
      <c r="C14" s="42"/>
      <c r="D14" s="42"/>
      <c r="E14" s="431"/>
      <c r="F14" s="431"/>
      <c r="G14" s="432"/>
      <c r="H14" s="431"/>
      <c r="I14" s="431"/>
      <c r="J14" s="431"/>
      <c r="K14" s="431"/>
      <c r="L14" s="431"/>
      <c r="M14" s="431"/>
      <c r="N14" s="431"/>
      <c r="O14" s="431"/>
      <c r="P14" s="431"/>
      <c r="Q14" s="121"/>
      <c r="R14" s="121"/>
      <c r="S14" s="291"/>
      <c r="T14" s="182"/>
      <c r="U14" s="291"/>
      <c r="V14" s="269" t="str">
        <f t="shared" si="0"/>
        <v>0</v>
      </c>
      <c r="W14" s="294"/>
      <c r="X14"/>
    </row>
    <row r="15" spans="1:39" ht="26.25" customHeight="1" x14ac:dyDescent="0.15">
      <c r="A15"/>
      <c r="B15" s="36">
        <v>7</v>
      </c>
      <c r="C15" s="42"/>
      <c r="D15" s="42"/>
      <c r="E15" s="574"/>
      <c r="F15" s="431"/>
      <c r="G15" s="432"/>
      <c r="H15" s="431"/>
      <c r="I15" s="431"/>
      <c r="J15" s="431"/>
      <c r="K15" s="431"/>
      <c r="L15" s="431"/>
      <c r="M15" s="431"/>
      <c r="N15" s="242"/>
      <c r="O15" s="242"/>
      <c r="P15" s="242"/>
      <c r="Q15" s="121"/>
      <c r="R15" s="121"/>
      <c r="S15" s="291"/>
      <c r="T15" s="182"/>
      <c r="U15" s="291"/>
      <c r="V15" s="269" t="str">
        <f t="shared" si="0"/>
        <v>0</v>
      </c>
      <c r="W15" s="294"/>
      <c r="X15"/>
    </row>
    <row r="16" spans="1:39" ht="26.25" customHeight="1" x14ac:dyDescent="0.15">
      <c r="A16"/>
      <c r="B16" s="36">
        <v>8</v>
      </c>
      <c r="C16" s="42"/>
      <c r="D16" s="42"/>
      <c r="E16" s="431"/>
      <c r="F16" s="431"/>
      <c r="G16" s="432"/>
      <c r="H16" s="431"/>
      <c r="I16" s="431"/>
      <c r="J16" s="431"/>
      <c r="K16" s="431"/>
      <c r="L16" s="431"/>
      <c r="M16" s="431"/>
      <c r="N16" s="431"/>
      <c r="O16" s="431"/>
      <c r="P16" s="431"/>
      <c r="Q16" s="121"/>
      <c r="R16" s="121"/>
      <c r="S16" s="291"/>
      <c r="T16" s="182"/>
      <c r="U16" s="291"/>
      <c r="V16" s="269" t="str">
        <f t="shared" si="0"/>
        <v>0</v>
      </c>
      <c r="W16" s="294"/>
      <c r="X16"/>
    </row>
    <row r="17" spans="1:24" ht="26.25" customHeight="1" x14ac:dyDescent="0.15">
      <c r="A17"/>
      <c r="B17" s="36">
        <v>9</v>
      </c>
      <c r="C17" s="42"/>
      <c r="D17" s="42"/>
      <c r="E17" s="431"/>
      <c r="F17" s="431"/>
      <c r="G17" s="432"/>
      <c r="H17" s="431"/>
      <c r="I17" s="431"/>
      <c r="J17" s="431"/>
      <c r="K17" s="431"/>
      <c r="L17" s="431"/>
      <c r="M17" s="431"/>
      <c r="N17" s="431"/>
      <c r="O17" s="431"/>
      <c r="P17" s="431"/>
      <c r="Q17" s="121"/>
      <c r="R17" s="121"/>
      <c r="S17" s="291"/>
      <c r="T17" s="182"/>
      <c r="U17" s="291"/>
      <c r="V17" s="269" t="str">
        <f t="shared" si="0"/>
        <v>0</v>
      </c>
      <c r="W17" s="294"/>
      <c r="X17"/>
    </row>
    <row r="18" spans="1:24" ht="26.25" customHeight="1" x14ac:dyDescent="0.15">
      <c r="A18"/>
      <c r="B18" s="36">
        <v>10</v>
      </c>
      <c r="C18" s="42"/>
      <c r="D18" s="42"/>
      <c r="E18" s="431"/>
      <c r="F18" s="431"/>
      <c r="G18" s="432"/>
      <c r="H18" s="431"/>
      <c r="I18" s="431"/>
      <c r="J18" s="431"/>
      <c r="K18" s="431"/>
      <c r="L18" s="431"/>
      <c r="M18" s="431"/>
      <c r="N18" s="431"/>
      <c r="O18" s="431"/>
      <c r="P18" s="431"/>
      <c r="Q18" s="121"/>
      <c r="R18" s="121"/>
      <c r="S18" s="291"/>
      <c r="T18" s="182"/>
      <c r="U18" s="291"/>
      <c r="V18" s="269" t="str">
        <f t="shared" si="0"/>
        <v>0</v>
      </c>
      <c r="W18" s="294"/>
      <c r="X18"/>
    </row>
    <row r="19" spans="1:24" ht="26.25" customHeight="1" x14ac:dyDescent="0.15">
      <c r="A19"/>
      <c r="B19" s="36">
        <v>11</v>
      </c>
      <c r="C19" s="42"/>
      <c r="D19" s="42"/>
      <c r="E19" s="431"/>
      <c r="F19" s="431"/>
      <c r="G19" s="432"/>
      <c r="H19" s="431"/>
      <c r="I19" s="431"/>
      <c r="J19" s="431"/>
      <c r="K19" s="431"/>
      <c r="L19" s="431"/>
      <c r="M19" s="431"/>
      <c r="N19" s="431"/>
      <c r="O19" s="431"/>
      <c r="P19" s="431"/>
      <c r="Q19" s="121"/>
      <c r="R19" s="121"/>
      <c r="S19" s="291"/>
      <c r="T19" s="182"/>
      <c r="U19" s="291"/>
      <c r="V19" s="269" t="str">
        <f t="shared" si="0"/>
        <v>0</v>
      </c>
      <c r="W19" s="294"/>
      <c r="X19"/>
    </row>
    <row r="20" spans="1:24" ht="26.25" customHeight="1" x14ac:dyDescent="0.15">
      <c r="A20"/>
      <c r="B20" s="36">
        <v>12</v>
      </c>
      <c r="C20" s="42"/>
      <c r="D20" s="42"/>
      <c r="E20" s="431"/>
      <c r="F20" s="431"/>
      <c r="G20" s="432"/>
      <c r="H20" s="431"/>
      <c r="I20" s="431"/>
      <c r="J20" s="431"/>
      <c r="K20" s="431"/>
      <c r="L20" s="431"/>
      <c r="M20" s="431"/>
      <c r="N20" s="431"/>
      <c r="O20" s="431"/>
      <c r="P20" s="431"/>
      <c r="Q20" s="121"/>
      <c r="R20" s="121"/>
      <c r="S20" s="291"/>
      <c r="T20" s="182"/>
      <c r="U20" s="291"/>
      <c r="V20" s="269" t="str">
        <f t="shared" si="0"/>
        <v>0</v>
      </c>
      <c r="W20" s="294"/>
      <c r="X20"/>
    </row>
    <row r="21" spans="1:24" ht="26.25" customHeight="1" x14ac:dyDescent="0.15">
      <c r="A21"/>
      <c r="B21" s="36">
        <v>13</v>
      </c>
      <c r="C21" s="42"/>
      <c r="D21" s="42"/>
      <c r="E21" s="431"/>
      <c r="F21" s="431"/>
      <c r="G21" s="432"/>
      <c r="H21" s="431"/>
      <c r="I21" s="431"/>
      <c r="J21" s="431"/>
      <c r="K21" s="431"/>
      <c r="L21" s="431"/>
      <c r="M21" s="431"/>
      <c r="N21" s="431"/>
      <c r="O21" s="431"/>
      <c r="P21" s="431"/>
      <c r="Q21" s="121"/>
      <c r="R21" s="121"/>
      <c r="S21" s="291"/>
      <c r="T21" s="182"/>
      <c r="U21" s="291"/>
      <c r="V21" s="269" t="str">
        <f t="shared" si="0"/>
        <v>0</v>
      </c>
      <c r="W21" s="294"/>
      <c r="X21"/>
    </row>
    <row r="22" spans="1:24" ht="26.25" customHeight="1" x14ac:dyDescent="0.15">
      <c r="A22"/>
      <c r="B22" s="36">
        <v>14</v>
      </c>
      <c r="C22" s="42"/>
      <c r="D22" s="42"/>
      <c r="E22" s="431"/>
      <c r="F22" s="431"/>
      <c r="G22" s="432"/>
      <c r="H22" s="431"/>
      <c r="I22" s="431"/>
      <c r="J22" s="431"/>
      <c r="K22" s="431"/>
      <c r="L22" s="431"/>
      <c r="M22" s="431"/>
      <c r="N22" s="431"/>
      <c r="O22" s="431"/>
      <c r="P22" s="431"/>
      <c r="Q22" s="121"/>
      <c r="R22" s="121"/>
      <c r="S22" s="291"/>
      <c r="T22" s="182"/>
      <c r="U22" s="291"/>
      <c r="V22" s="269" t="str">
        <f t="shared" si="0"/>
        <v>0</v>
      </c>
      <c r="W22" s="294"/>
      <c r="X22"/>
    </row>
    <row r="23" spans="1:24" ht="26.25" customHeight="1" x14ac:dyDescent="0.15">
      <c r="A23"/>
      <c r="B23" s="36">
        <v>15</v>
      </c>
      <c r="C23" s="42"/>
      <c r="D23" s="42"/>
      <c r="E23" s="431"/>
      <c r="F23" s="431"/>
      <c r="G23" s="432"/>
      <c r="H23" s="431"/>
      <c r="I23" s="431"/>
      <c r="J23" s="431"/>
      <c r="K23" s="431"/>
      <c r="L23" s="431"/>
      <c r="M23" s="431"/>
      <c r="N23" s="431"/>
      <c r="O23" s="431"/>
      <c r="P23" s="431"/>
      <c r="Q23" s="121"/>
      <c r="R23" s="121"/>
      <c r="S23" s="291"/>
      <c r="T23" s="182"/>
      <c r="U23" s="291"/>
      <c r="V23" s="269" t="str">
        <f t="shared" si="0"/>
        <v>0</v>
      </c>
      <c r="W23" s="294"/>
      <c r="X23"/>
    </row>
    <row r="24" spans="1:24" ht="26.25" customHeight="1" x14ac:dyDescent="0.15">
      <c r="A24"/>
      <c r="B24" s="36">
        <v>16</v>
      </c>
      <c r="C24" s="120"/>
      <c r="D24" s="120"/>
      <c r="E24" s="434"/>
      <c r="F24" s="434"/>
      <c r="G24" s="435"/>
      <c r="H24" s="434"/>
      <c r="I24" s="434"/>
      <c r="J24" s="434"/>
      <c r="K24" s="434"/>
      <c r="L24" s="434"/>
      <c r="M24" s="434"/>
      <c r="N24" s="434"/>
      <c r="O24" s="434"/>
      <c r="P24" s="434"/>
      <c r="Q24" s="361"/>
      <c r="R24" s="361"/>
      <c r="S24" s="292"/>
      <c r="T24" s="183"/>
      <c r="U24" s="292"/>
      <c r="V24" s="273" t="str">
        <f t="shared" si="0"/>
        <v>0</v>
      </c>
      <c r="W24" s="295"/>
      <c r="X24"/>
    </row>
    <row r="25" spans="1:24" ht="28.5" customHeight="1" thickTop="1" thickBot="1" x14ac:dyDescent="0.2">
      <c r="B25" s="222" t="s">
        <v>300</v>
      </c>
      <c r="C25" s="223"/>
      <c r="D25" s="223"/>
      <c r="E25" s="223"/>
      <c r="F25" s="223"/>
      <c r="G25" s="223"/>
      <c r="H25" s="223"/>
      <c r="I25" s="223"/>
      <c r="J25" s="223"/>
      <c r="K25" s="223"/>
      <c r="L25" s="223"/>
      <c r="M25" s="223"/>
      <c r="N25" s="223"/>
      <c r="O25" s="223"/>
      <c r="P25" s="223"/>
      <c r="Q25" s="224"/>
      <c r="R25" s="224"/>
      <c r="S25" s="293">
        <f>IF(SUM(S9:S24)&lt;&gt;0,SUM(S9:S24),0)</f>
        <v>0</v>
      </c>
      <c r="T25" s="225"/>
      <c r="U25" s="293" t="str">
        <f>IF(SUM(U9:U24)&lt;&gt;0,SUM(U9:U24),"0")</f>
        <v>0</v>
      </c>
      <c r="V25" s="274" t="str">
        <f t="shared" si="0"/>
        <v>0</v>
      </c>
      <c r="W25" s="296" t="str">
        <f>IF(SUM(W9:W24)&lt;&gt;0,SUM(W9:W24),"0")</f>
        <v>0</v>
      </c>
      <c r="X25"/>
    </row>
    <row r="26" spans="1:24" x14ac:dyDescent="0.15">
      <c r="B26" s="38"/>
      <c r="Q26"/>
      <c r="R26"/>
      <c r="S26"/>
      <c r="T26"/>
      <c r="U26"/>
      <c r="V26"/>
      <c r="W26"/>
      <c r="X26"/>
    </row>
    <row r="27" spans="1:24" ht="13.5" customHeight="1" x14ac:dyDescent="0.15">
      <c r="B27" s="38"/>
    </row>
  </sheetData>
  <mergeCells count="3">
    <mergeCell ref="B4:D4"/>
    <mergeCell ref="B6:X6"/>
    <mergeCell ref="E4:N4"/>
  </mergeCells>
  <phoneticPr fontId="16"/>
  <printOptions horizontalCentered="1"/>
  <pageMargins left="0.23622047244094491" right="0.23622047244094491" top="0.74803149606299213" bottom="0.74803149606299213"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5">
        <x14:dataValidation type="list" allowBlank="1" showInputMessage="1" xr:uid="{4BAAFDDB-E52B-4C1C-8E1F-F2786D8DF4ED}">
          <x14:formula1>
            <xm:f>コード!$B$199:$B$205</xm:f>
          </x14:formula1>
          <xm:sqref>Q9:Q24</xm:sqref>
        </x14:dataValidation>
        <x14:dataValidation type="list" allowBlank="1" showInputMessage="1" xr:uid="{4957A491-EB98-4F0E-B2EA-116AF9943366}">
          <x14:formula1>
            <xm:f>コード!$B$208:$B$222</xm:f>
          </x14:formula1>
          <xm:sqref>R9:R24</xm:sqref>
        </x14:dataValidation>
        <x14:dataValidation type="list" allowBlank="1" showInputMessage="1" showErrorMessage="1" xr:uid="{76FD4F00-9AB3-4776-8A77-18FFCF9334F2}">
          <x14:formula1>
            <xm:f>コード!$B$84:$B$98</xm:f>
          </x14:formula1>
          <xm:sqref>M24</xm:sqref>
        </x14:dataValidation>
        <x14:dataValidation type="list" allowBlank="1" showInputMessage="1" xr:uid="{58AF1E64-5D0F-4FCB-81F3-8D218435E0E0}">
          <x14:formula1>
            <xm:f>コード!$B$12:$B$13</xm:f>
          </x14:formula1>
          <xm:sqref>F9:F24</xm:sqref>
        </x14:dataValidation>
        <x14:dataValidation type="list" allowBlank="1" showInputMessage="1" showErrorMessage="1" xr:uid="{9FC85291-CF1C-4F04-89EB-B90E85A839E8}">
          <x14:formula1>
            <xm:f>コード!$B$51:$B$57</xm:f>
          </x14:formula1>
          <xm:sqref>I9:I24</xm:sqref>
        </x14:dataValidation>
        <x14:dataValidation type="list" allowBlank="1" showInputMessage="1" showErrorMessage="1" xr:uid="{EE32D403-1C4E-4EE7-90D1-66AF41B25B35}">
          <x14:formula1>
            <xm:f>コード!$B$60:$B$70</xm:f>
          </x14:formula1>
          <xm:sqref>J9:J24</xm:sqref>
        </x14:dataValidation>
        <x14:dataValidation type="list" allowBlank="1" showInputMessage="1" showErrorMessage="1" xr:uid="{3152E877-5A91-4D87-8B97-4A3A3A07FB77}">
          <x14:formula1>
            <xm:f>コード!$B$101:$B$102</xm:f>
          </x14:formula1>
          <xm:sqref>N9:N24</xm:sqref>
        </x14:dataValidation>
        <x14:dataValidation type="list" allowBlank="1" showInputMessage="1" xr:uid="{17603CC6-E27F-4748-9378-4A26C59C0B33}">
          <x14:formula1>
            <xm:f>コード!$B$84:$B$98</xm:f>
          </x14:formula1>
          <xm:sqref>M9:M23</xm:sqref>
        </x14:dataValidation>
        <x14:dataValidation type="list" allowBlank="1" showInputMessage="1" showErrorMessage="1" xr:uid="{06E46435-E37F-4F7E-A034-2C52FBFB7CB5}">
          <x14:formula1>
            <xm:f>コード!$B$6:$B$9</xm:f>
          </x14:formula1>
          <xm:sqref>E9:E24</xm:sqref>
        </x14:dataValidation>
        <x14:dataValidation type="list" allowBlank="1" showInputMessage="1" showErrorMessage="1" xr:uid="{B498A19C-5A91-4686-9227-979854DE36FA}">
          <x14:formula1>
            <xm:f>コード!$B$16:$B$17</xm:f>
          </x14:formula1>
          <xm:sqref>G9:G24</xm:sqref>
        </x14:dataValidation>
        <x14:dataValidation type="list" allowBlank="1" showInputMessage="1" showErrorMessage="1" xr:uid="{225794D2-8EA1-42C6-A9E0-1AC48B5685D2}">
          <x14:formula1>
            <xm:f>コード!$B$20:$B$48</xm:f>
          </x14:formula1>
          <xm:sqref>H9:H24</xm:sqref>
        </x14:dataValidation>
        <x14:dataValidation type="list" allowBlank="1" showInputMessage="1" xr:uid="{BE4106BA-4240-41D1-87FB-E8276474FFA8}">
          <x14:formula1>
            <xm:f>コード!$B$73:$B$75</xm:f>
          </x14:formula1>
          <xm:sqref>K9:K24</xm:sqref>
        </x14:dataValidation>
        <x14:dataValidation type="list" allowBlank="1" showInputMessage="1" xr:uid="{6007E131-9082-4607-856F-4CB61AAD1463}">
          <x14:formula1>
            <xm:f>コード!$B$78:$B$81</xm:f>
          </x14:formula1>
          <xm:sqref>L9:L24</xm:sqref>
        </x14:dataValidation>
        <x14:dataValidation type="list" allowBlank="1" showInputMessage="1" showErrorMessage="1" xr:uid="{4C188FB6-34B1-42A4-8DF8-7F492895D755}">
          <x14:formula1>
            <xm:f>コード!$B$105:$B$109</xm:f>
          </x14:formula1>
          <xm:sqref>O9:O24</xm:sqref>
        </x14:dataValidation>
        <x14:dataValidation type="list" allowBlank="1" showInputMessage="1" showErrorMessage="1" xr:uid="{9B6BD6D7-7AAB-4148-9399-50ADBECDFF83}">
          <x14:formula1>
            <xm:f>コード!$B$112:$B$113</xm:f>
          </x14:formula1>
          <xm:sqref>P9:P24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M27"/>
  <sheetViews>
    <sheetView showGridLines="0" view="pageBreakPreview" zoomScale="40" zoomScaleNormal="40" zoomScaleSheetLayoutView="40" workbookViewId="0">
      <selection activeCell="Y10" sqref="Y10"/>
    </sheetView>
  </sheetViews>
  <sheetFormatPr defaultColWidth="9" defaultRowHeight="13.5" x14ac:dyDescent="0.15"/>
  <cols>
    <col min="1" max="1" width="1.875" style="5" customWidth="1"/>
    <col min="2" max="2" width="5.125" style="5" customWidth="1"/>
    <col min="3" max="4" width="14.5" style="5" customWidth="1"/>
    <col min="5" max="5" width="19.5" style="5" customWidth="1"/>
    <col min="6" max="6" width="14.875" style="5" customWidth="1"/>
    <col min="7" max="7" width="21.5" style="5" customWidth="1"/>
    <col min="8" max="13" width="22.875" style="5" customWidth="1"/>
    <col min="14" max="17" width="21.875" style="5" customWidth="1"/>
    <col min="18" max="20" width="14.875" style="5" customWidth="1"/>
    <col min="21" max="21" width="20.5" style="5" customWidth="1"/>
    <col min="22" max="23" width="14.875" style="5" customWidth="1"/>
    <col min="24" max="24" width="3.875" style="5" customWidth="1"/>
  </cols>
  <sheetData>
    <row r="1" spans="1:39" ht="28.35" customHeight="1" x14ac:dyDescent="0.15">
      <c r="A1" s="117"/>
      <c r="B1" s="142" t="str">
        <f>コード!A1</f>
        <v>溶融亜鉛めっき鋼帯及び鋼板（輸入者）</v>
      </c>
    </row>
    <row r="2" spans="1:39" ht="26.85" customHeight="1" x14ac:dyDescent="0.15">
      <c r="B2" s="123" t="s">
        <v>301</v>
      </c>
    </row>
    <row r="3" spans="1:39" ht="9.6" customHeight="1" thickBot="1" x14ac:dyDescent="0.2">
      <c r="A3" s="96"/>
      <c r="B3" s="96"/>
      <c r="C3" s="97"/>
      <c r="D3" s="97"/>
      <c r="E3" s="96"/>
      <c r="F3" s="96"/>
      <c r="G3" s="96"/>
      <c r="H3" s="96"/>
      <c r="I3" s="96"/>
      <c r="J3" s="96"/>
      <c r="K3" s="96"/>
      <c r="L3" s="96"/>
      <c r="M3" s="96"/>
      <c r="N3" s="96"/>
      <c r="O3" s="96"/>
      <c r="P3" s="96"/>
      <c r="Q3" s="96"/>
      <c r="R3" s="96"/>
      <c r="S3" s="96"/>
      <c r="T3" s="96"/>
      <c r="U3" s="96"/>
      <c r="V3" s="96"/>
      <c r="W3" s="96"/>
      <c r="X3" s="95"/>
      <c r="Y3" s="96"/>
      <c r="Z3" s="96"/>
      <c r="AA3" s="96"/>
      <c r="AB3" s="96"/>
      <c r="AC3" s="96"/>
      <c r="AD3" s="96"/>
      <c r="AE3" s="96"/>
      <c r="AF3" s="96"/>
      <c r="AG3" s="96"/>
      <c r="AH3" s="96"/>
      <c r="AI3" s="96"/>
      <c r="AJ3" s="96"/>
      <c r="AK3" s="96"/>
      <c r="AL3" s="96"/>
      <c r="AM3" s="96"/>
    </row>
    <row r="4" spans="1:39" ht="17.25" customHeight="1" thickBot="1" x14ac:dyDescent="0.2">
      <c r="A4"/>
      <c r="B4" s="1006" t="s">
        <v>10</v>
      </c>
      <c r="C4" s="1007"/>
      <c r="D4" s="1114"/>
      <c r="E4" s="1116" t="str">
        <f>IF(様式一覧表!D5="","",様式一覧表!D5)</f>
        <v/>
      </c>
      <c r="F4" s="1117"/>
      <c r="G4" s="1118"/>
      <c r="H4"/>
      <c r="I4"/>
      <c r="J4"/>
      <c r="K4"/>
      <c r="L4"/>
      <c r="M4"/>
      <c r="N4"/>
      <c r="O4"/>
      <c r="P4"/>
      <c r="Q4"/>
      <c r="R4"/>
      <c r="S4"/>
      <c r="T4"/>
      <c r="U4"/>
      <c r="V4"/>
      <c r="W4"/>
      <c r="X4"/>
    </row>
    <row r="5" spans="1:39" s="104" customFormat="1" ht="10.35" customHeight="1" x14ac:dyDescent="0.15">
      <c r="A5" s="99"/>
      <c r="B5" s="100"/>
      <c r="C5" s="101"/>
      <c r="D5" s="101"/>
      <c r="E5" s="100"/>
      <c r="F5" s="100"/>
      <c r="G5" s="100"/>
      <c r="H5" s="100"/>
      <c r="I5" s="100"/>
      <c r="J5" s="100"/>
      <c r="K5" s="100"/>
      <c r="L5" s="100"/>
      <c r="M5" s="100"/>
      <c r="N5" s="100"/>
      <c r="O5" s="859"/>
      <c r="P5" s="859"/>
      <c r="Q5" s="100"/>
      <c r="R5" s="100"/>
      <c r="S5" s="100"/>
      <c r="T5" s="100"/>
      <c r="U5" s="100"/>
      <c r="V5" s="100"/>
      <c r="W5" s="100"/>
      <c r="X5" s="100"/>
      <c r="Y5" s="100"/>
      <c r="Z5" s="100"/>
      <c r="AA5" s="100"/>
      <c r="AB5" s="100"/>
      <c r="AC5" s="100"/>
      <c r="AD5" s="100"/>
      <c r="AE5" s="100"/>
      <c r="AF5" s="100"/>
      <c r="AG5" s="100"/>
      <c r="AH5" s="100"/>
      <c r="AI5" s="100"/>
      <c r="AJ5" s="100"/>
      <c r="AK5" s="100"/>
      <c r="AL5" s="103"/>
      <c r="AM5" s="103"/>
    </row>
    <row r="6" spans="1:39" ht="33.75" customHeight="1" x14ac:dyDescent="0.15">
      <c r="A6"/>
      <c r="B6" s="1115" t="s">
        <v>302</v>
      </c>
      <c r="C6" s="1115"/>
      <c r="D6" s="1115"/>
      <c r="E6" s="1115"/>
      <c r="F6" s="1115"/>
      <c r="G6" s="1115"/>
      <c r="H6" s="1115"/>
      <c r="I6" s="1115"/>
      <c r="J6" s="1115"/>
      <c r="K6" s="1115"/>
      <c r="L6" s="1115"/>
      <c r="M6" s="1115"/>
      <c r="N6" s="1115"/>
      <c r="O6" s="1115"/>
      <c r="P6" s="1115"/>
      <c r="Q6" s="1115"/>
      <c r="R6" s="1115"/>
      <c r="S6" s="1115"/>
      <c r="T6" s="1115"/>
      <c r="U6" s="1115"/>
      <c r="V6" s="1115"/>
      <c r="W6" s="1115"/>
      <c r="X6" s="1115"/>
    </row>
    <row r="7" spans="1:39" ht="9" customHeight="1" thickBot="1" x14ac:dyDescent="0.2"/>
    <row r="8" spans="1:39" s="35" customFormat="1" ht="44.1" customHeight="1" x14ac:dyDescent="0.15">
      <c r="B8" s="334"/>
      <c r="C8" s="333" t="s">
        <v>294</v>
      </c>
      <c r="D8" s="333" t="s">
        <v>124</v>
      </c>
      <c r="E8" s="930" t="str">
        <f>'D-1-2'!E8</f>
        <v>品種コード①（製品の形状）</v>
      </c>
      <c r="F8" s="930" t="str">
        <f>'D-1-2'!F8</f>
        <v>品種コード②（エッジの状態）</v>
      </c>
      <c r="G8" s="930" t="str">
        <f>'D-1-2'!G8</f>
        <v>品種コード③（原板の圧延方法）</v>
      </c>
      <c r="H8" s="930" t="str">
        <f>'D-1-2'!H8</f>
        <v>品種コード④（原板の厚み）</v>
      </c>
      <c r="I8" s="930" t="str">
        <f>'D-1-2'!I8</f>
        <v>品種コード⑤(原板の幅)</v>
      </c>
      <c r="J8" s="930" t="str">
        <f>'D-1-2'!J8</f>
        <v>品種コード⑥（原板の化学成分ⅰ）</v>
      </c>
      <c r="K8" s="930" t="str">
        <f>'D-1-2'!K8</f>
        <v>品種コード⑦（原板の化学成分ⅱ）</v>
      </c>
      <c r="L8" s="930" t="str">
        <f>'D-1-2'!L8</f>
        <v>品種コード⑧（原板の化学成分ⅲ）</v>
      </c>
      <c r="M8" s="930" t="str">
        <f>'D-1-2'!M8</f>
        <v>品種コード⑨（めっき付着量（両面の合計））</v>
      </c>
      <c r="N8" s="930" t="str">
        <f>'D-1-2'!N8</f>
        <v>品種コード⑩（めっき層の成分）</v>
      </c>
      <c r="O8" s="930" t="str">
        <f>'D-1-2'!O8</f>
        <v>品種コード⑪（化成処理）</v>
      </c>
      <c r="P8" s="930" t="str">
        <f>'D-1-2'!P8</f>
        <v>品種コード⑫（塗油）</v>
      </c>
      <c r="Q8" s="844" t="s">
        <v>295</v>
      </c>
      <c r="R8" s="845" t="s">
        <v>296</v>
      </c>
      <c r="S8" s="845" t="s">
        <v>711</v>
      </c>
      <c r="T8" s="845" t="s">
        <v>297</v>
      </c>
      <c r="U8" s="845" t="s">
        <v>712</v>
      </c>
      <c r="V8" s="339" t="s">
        <v>298</v>
      </c>
      <c r="W8" s="338" t="s">
        <v>299</v>
      </c>
    </row>
    <row r="9" spans="1:39" ht="26.25" customHeight="1" x14ac:dyDescent="0.15">
      <c r="A9"/>
      <c r="B9" s="36">
        <v>1</v>
      </c>
      <c r="C9" s="264" t="str">
        <f>IF('D-1-2'!C9="","",'D-1-2'!C9)</f>
        <v/>
      </c>
      <c r="D9" s="264" t="str">
        <f>IF('D-1-2'!D9="","",'D-1-2'!D9)</f>
        <v/>
      </c>
      <c r="E9" s="446" t="str">
        <f>IF('D-1-2'!E9="","",'D-1-2'!E9)</f>
        <v/>
      </c>
      <c r="F9" s="446" t="str">
        <f>IF('D-1-2'!F9="","",'D-1-2'!F9)</f>
        <v/>
      </c>
      <c r="G9" s="446" t="str">
        <f>IF('D-1-2'!G9="","",'D-1-2'!G9)</f>
        <v/>
      </c>
      <c r="H9" s="446" t="str">
        <f>IF('D-1-2'!H9="","",'D-1-2'!H9)</f>
        <v/>
      </c>
      <c r="I9" s="446" t="str">
        <f>IF('D-1-2'!I9="","",'D-1-2'!I9)</f>
        <v/>
      </c>
      <c r="J9" s="446" t="str">
        <f>IF('D-1-2'!J9="","",'D-1-2'!J9)</f>
        <v/>
      </c>
      <c r="K9" s="446" t="str">
        <f>IF('D-1-2'!K9="","",'D-1-2'!K9)</f>
        <v/>
      </c>
      <c r="L9" s="446" t="str">
        <f>IF('D-1-2'!L9="","",'D-1-2'!L9)</f>
        <v/>
      </c>
      <c r="M9" s="446" t="str">
        <f>IF('D-1-2'!M9="","",'D-1-2'!M9)</f>
        <v/>
      </c>
      <c r="N9" s="446" t="str">
        <f>IF('D-1-2'!N9="","",'D-1-2'!N9)</f>
        <v/>
      </c>
      <c r="O9" s="446" t="str">
        <f>IF('D-1-2'!O9="","",'D-1-2'!O9)</f>
        <v/>
      </c>
      <c r="P9" s="446" t="str">
        <f>IF('D-1-2'!P9="","",'D-1-2'!P9)</f>
        <v/>
      </c>
      <c r="Q9" s="265" t="str">
        <f>IF('D-1-2'!Q9="","",'D-1-2'!Q9)</f>
        <v/>
      </c>
      <c r="R9" s="265" t="str">
        <f>IF('D-1-2'!R9="","",'D-1-2'!R9)</f>
        <v/>
      </c>
      <c r="S9" s="44" t="str">
        <f ca="1">IF('D-1-2'!S9="","","【"&amp;ROUND(IFERROR(IF(ABS('D-1-2'!S9)&gt;=10,IF('D-1-2'!S9&gt;=0,'D-1-2'!S9*RANDBETWEEN(80,90)*0.01,'D-1-2'!S9*RANDBETWEEN(110,120)*0.01),'D-1-2'!S9-RANDBETWEEN(1,3)),0),0)&amp;"～"&amp;ROUND(IFERROR(IF(ABS('D-1-2'!S9)&gt;=10,IF('D-1-2'!S9&gt;=0,'D-1-2'!S9*RANDBETWEEN(110,120)*0.01,'D-1-2'!S9*RANDBETWEEN(80,90)*0.01),'D-1-2'!S9+RANDBETWEEN(1,3)),0),0)&amp;"】")</f>
        <v/>
      </c>
      <c r="T9" s="44" t="str">
        <f>IF('D-1-2'!T9="","",'D-1-2'!T9)</f>
        <v/>
      </c>
      <c r="U9" s="44" t="str">
        <f ca="1">IF('D-1-2'!U9="","","【"&amp;ROUND(IFERROR(IF(ABS('D-1-2'!U9)&gt;=10,IF('D-1-2'!U9&gt;=0,'D-1-2'!U9*RANDBETWEEN(80,90)*0.01,'D-1-2'!U9*RANDBETWEEN(110,120)*0.01),'D-1-2'!U9-RANDBETWEEN(1,3)),0),0)&amp;"～"&amp;ROUND(IFERROR(IF(ABS('D-1-2'!U9)&gt;=10,IF('D-1-2'!U9&gt;=0,'D-1-2'!U9*RANDBETWEEN(110,120)*0.01,'D-1-2'!U9*RANDBETWEEN(80,90)*0.01),'D-1-2'!U9+RANDBETWEEN(1,3)),0),0)&amp;"】")</f>
        <v/>
      </c>
      <c r="V9" s="267" t="str">
        <f ca="1">IF('D-1-2'!V9="","","【"&amp;ROUND(IFERROR(IF(ABS('D-1-2'!V9)&gt;=10,IF('D-1-2'!V9&gt;=0,'D-1-2'!V9*RANDBETWEEN(80,90)*0.01,'D-1-2'!V9*RANDBETWEEN(110,120)*0.01),'D-1-2'!V9-RANDBETWEEN(1,3)),0),0)&amp;"～"&amp;ROUND(IFERROR(IF(ABS('D-1-2'!V9)&gt;=10,IF('D-1-2'!V9&gt;=0,'D-1-2'!V9*RANDBETWEEN(110,120)*0.01,'D-1-2'!V9*RANDBETWEEN(80,90)*0.01),'D-1-2'!V9+RANDBETWEEN(1,3)),0),0)&amp;"】")</f>
        <v>【-3～1】</v>
      </c>
      <c r="W9" s="270" t="str">
        <f ca="1">IF('D-1-2'!W9="","","【"&amp;ROUND(IFERROR(IF(ABS('D-1-2'!W9)&gt;=10,IF('D-1-2'!W9&gt;=0,'D-1-2'!W9*RANDBETWEEN(80,90)*0.01,'D-1-2'!W9*RANDBETWEEN(110,120)*0.01),'D-1-2'!W9-RANDBETWEEN(1,3)),0),0)&amp;"～"&amp;ROUND(IFERROR(IF(ABS('D-1-2'!W9)&gt;=10,IF('D-1-2'!W9&gt;=0,'D-1-2'!W9*RANDBETWEEN(110,120)*0.01,'D-1-2'!W9*RANDBETWEEN(80,90)*0.01),'D-1-2'!W9+RANDBETWEEN(1,3)),0),0)&amp;"】")</f>
        <v/>
      </c>
      <c r="X9"/>
    </row>
    <row r="10" spans="1:39" ht="26.25" customHeight="1" x14ac:dyDescent="0.15">
      <c r="A10"/>
      <c r="B10" s="36">
        <v>2</v>
      </c>
      <c r="C10" s="264" t="str">
        <f>IF('D-1-2'!C10="","",'D-1-2'!C10)</f>
        <v/>
      </c>
      <c r="D10" s="264" t="str">
        <f>IF('D-1-2'!D10="","",'D-1-2'!D10)</f>
        <v/>
      </c>
      <c r="E10" s="446" t="str">
        <f>IF('D-1-2'!E10="","",'D-1-2'!E10)</f>
        <v/>
      </c>
      <c r="F10" s="446" t="str">
        <f>IF('D-1-2'!F10="","",'D-1-2'!F10)</f>
        <v/>
      </c>
      <c r="G10" s="446" t="str">
        <f>IF('D-1-2'!G10="","",'D-1-2'!G10)</f>
        <v/>
      </c>
      <c r="H10" s="446" t="str">
        <f>IF('D-1-2'!H10="","",'D-1-2'!H10)</f>
        <v/>
      </c>
      <c r="I10" s="446" t="str">
        <f>IF('D-1-2'!I10="","",'D-1-2'!I10)</f>
        <v/>
      </c>
      <c r="J10" s="446" t="str">
        <f>IF('D-1-2'!J10="","",'D-1-2'!J10)</f>
        <v/>
      </c>
      <c r="K10" s="446" t="str">
        <f>IF('D-1-2'!K10="","",'D-1-2'!K10)</f>
        <v/>
      </c>
      <c r="L10" s="446" t="str">
        <f>IF('D-1-2'!L10="","",'D-1-2'!L10)</f>
        <v/>
      </c>
      <c r="M10" s="446" t="str">
        <f>IF('D-1-2'!M10="","",'D-1-2'!M10)</f>
        <v/>
      </c>
      <c r="N10" s="446" t="str">
        <f>IF('D-1-2'!N10="","",'D-1-2'!N10)</f>
        <v/>
      </c>
      <c r="O10" s="446" t="str">
        <f>IF('D-1-2'!O10="","",'D-1-2'!O10)</f>
        <v/>
      </c>
      <c r="P10" s="446" t="str">
        <f>IF('D-1-2'!P10="","",'D-1-2'!P10)</f>
        <v/>
      </c>
      <c r="Q10" s="265" t="str">
        <f>IF('D-1-2'!Q10="","",'D-1-2'!Q10)</f>
        <v/>
      </c>
      <c r="R10" s="265" t="str">
        <f>IF('D-1-2'!R10="","",'D-1-2'!R10)</f>
        <v/>
      </c>
      <c r="S10" s="44" t="str">
        <f ca="1">IF('D-1-2'!S10="","","【"&amp;ROUND(IFERROR(IF(ABS('D-1-2'!S10)&gt;=10,IF('D-1-2'!S10&gt;=0,'D-1-2'!S10*RANDBETWEEN(80,90)*0.01,'D-1-2'!S10*RANDBETWEEN(110,120)*0.01),'D-1-2'!S10-RANDBETWEEN(1,3)),0),0)&amp;"～"&amp;ROUND(IFERROR(IF(ABS('D-1-2'!S10)&gt;=10,IF('D-1-2'!S10&gt;=0,'D-1-2'!S10*RANDBETWEEN(110,120)*0.01,'D-1-2'!S10*RANDBETWEEN(80,90)*0.01),'D-1-2'!S10+RANDBETWEEN(1,3)),0),0)&amp;"】")</f>
        <v/>
      </c>
      <c r="T10" s="44" t="str">
        <f>IF('D-1-2'!T10="","",'D-1-2'!T10)</f>
        <v/>
      </c>
      <c r="U10" s="44" t="str">
        <f ca="1">IF('D-1-2'!U10="","","【"&amp;ROUND(IFERROR(IF(ABS('D-1-2'!U10)&gt;=10,IF('D-1-2'!U10&gt;=0,'D-1-2'!U10*RANDBETWEEN(80,90)*0.01,'D-1-2'!U10*RANDBETWEEN(110,120)*0.01),'D-1-2'!U10-RANDBETWEEN(1,3)),0),0)&amp;"～"&amp;ROUND(IFERROR(IF(ABS('D-1-2'!U10)&gt;=10,IF('D-1-2'!U10&gt;=0,'D-1-2'!U10*RANDBETWEEN(110,120)*0.01,'D-1-2'!U10*RANDBETWEEN(80,90)*0.01),'D-1-2'!U10+RANDBETWEEN(1,3)),0),0)&amp;"】")</f>
        <v/>
      </c>
      <c r="V10" s="267" t="str">
        <f ca="1">IF('D-1-2'!V10="","","【"&amp;ROUND(IFERROR(IF(ABS('D-1-2'!V10)&gt;=10,IF('D-1-2'!V10&gt;=0,'D-1-2'!V10*RANDBETWEEN(80,90)*0.01,'D-1-2'!V10*RANDBETWEEN(110,120)*0.01),'D-1-2'!V10-RANDBETWEEN(1,3)),0),0)&amp;"～"&amp;ROUND(IFERROR(IF(ABS('D-1-2'!V10)&gt;=10,IF('D-1-2'!V10&gt;=0,'D-1-2'!V10*RANDBETWEEN(110,120)*0.01,'D-1-2'!V10*RANDBETWEEN(80,90)*0.01),'D-1-2'!V10+RANDBETWEEN(1,3)),0),0)&amp;"】")</f>
        <v>【-3～3】</v>
      </c>
      <c r="W10" s="270" t="str">
        <f ca="1">IF('D-1-2'!W10="","","【"&amp;ROUND(IFERROR(IF(ABS('D-1-2'!W10)&gt;=10,IF('D-1-2'!W10&gt;=0,'D-1-2'!W10*RANDBETWEEN(80,90)*0.01,'D-1-2'!W10*RANDBETWEEN(110,120)*0.01),'D-1-2'!W10-RANDBETWEEN(1,3)),0),0)&amp;"～"&amp;ROUND(IFERROR(IF(ABS('D-1-2'!W10)&gt;=10,IF('D-1-2'!W10&gt;=0,'D-1-2'!W10*RANDBETWEEN(110,120)*0.01,'D-1-2'!W10*RANDBETWEEN(80,90)*0.01),'D-1-2'!W10+RANDBETWEEN(1,3)),0),0)&amp;"】")</f>
        <v/>
      </c>
      <c r="X10"/>
    </row>
    <row r="11" spans="1:39" ht="26.25" customHeight="1" x14ac:dyDescent="0.15">
      <c r="A11"/>
      <c r="B11" s="36">
        <v>3</v>
      </c>
      <c r="C11" s="264" t="str">
        <f>IF('D-1-2'!C11="","",'D-1-2'!C11)</f>
        <v/>
      </c>
      <c r="D11" s="264" t="str">
        <f>IF('D-1-2'!D11="","",'D-1-2'!D11)</f>
        <v/>
      </c>
      <c r="E11" s="446" t="str">
        <f>IF('D-1-2'!E11="","",'D-1-2'!E11)</f>
        <v/>
      </c>
      <c r="F11" s="446" t="str">
        <f>IF('D-1-2'!F11="","",'D-1-2'!F11)</f>
        <v/>
      </c>
      <c r="G11" s="446" t="str">
        <f>IF('D-1-2'!G11="","",'D-1-2'!G11)</f>
        <v/>
      </c>
      <c r="H11" s="446" t="str">
        <f>IF('D-1-2'!H11="","",'D-1-2'!H11)</f>
        <v/>
      </c>
      <c r="I11" s="446" t="str">
        <f>IF('D-1-2'!I11="","",'D-1-2'!I11)</f>
        <v/>
      </c>
      <c r="J11" s="446" t="str">
        <f>IF('D-1-2'!J11="","",'D-1-2'!J11)</f>
        <v/>
      </c>
      <c r="K11" s="446" t="str">
        <f>IF('D-1-2'!K11="","",'D-1-2'!K11)</f>
        <v/>
      </c>
      <c r="L11" s="446" t="str">
        <f>IF('D-1-2'!L11="","",'D-1-2'!L11)</f>
        <v/>
      </c>
      <c r="M11" s="446" t="str">
        <f>IF('D-1-2'!M11="","",'D-1-2'!M11)</f>
        <v/>
      </c>
      <c r="N11" s="446" t="str">
        <f>IF('D-1-2'!N11="","",'D-1-2'!N11)</f>
        <v/>
      </c>
      <c r="O11" s="446" t="str">
        <f>IF('D-1-2'!O11="","",'D-1-2'!O11)</f>
        <v/>
      </c>
      <c r="P11" s="446" t="str">
        <f>IF('D-1-2'!P11="","",'D-1-2'!P11)</f>
        <v/>
      </c>
      <c r="Q11" s="265" t="str">
        <f>IF('D-1-2'!Q11="","",'D-1-2'!Q11)</f>
        <v/>
      </c>
      <c r="R11" s="265" t="str">
        <f>IF('D-1-2'!R11="","",'D-1-2'!R11)</f>
        <v/>
      </c>
      <c r="S11" s="44" t="str">
        <f ca="1">IF('D-1-2'!S11="","","【"&amp;ROUND(IFERROR(IF(ABS('D-1-2'!S11)&gt;=10,IF('D-1-2'!S11&gt;=0,'D-1-2'!S11*RANDBETWEEN(80,90)*0.01,'D-1-2'!S11*RANDBETWEEN(110,120)*0.01),'D-1-2'!S11-RANDBETWEEN(1,3)),0),0)&amp;"～"&amp;ROUND(IFERROR(IF(ABS('D-1-2'!S11)&gt;=10,IF('D-1-2'!S11&gt;=0,'D-1-2'!S11*RANDBETWEEN(110,120)*0.01,'D-1-2'!S11*RANDBETWEEN(80,90)*0.01),'D-1-2'!S11+RANDBETWEEN(1,3)),0),0)&amp;"】")</f>
        <v/>
      </c>
      <c r="T11" s="44" t="str">
        <f>IF('D-1-2'!T11="","",'D-1-2'!T11)</f>
        <v/>
      </c>
      <c r="U11" s="44" t="str">
        <f ca="1">IF('D-1-2'!U11="","","【"&amp;ROUND(IFERROR(IF(ABS('D-1-2'!U11)&gt;=10,IF('D-1-2'!U11&gt;=0,'D-1-2'!U11*RANDBETWEEN(80,90)*0.01,'D-1-2'!U11*RANDBETWEEN(110,120)*0.01),'D-1-2'!U11-RANDBETWEEN(1,3)),0),0)&amp;"～"&amp;ROUND(IFERROR(IF(ABS('D-1-2'!U11)&gt;=10,IF('D-1-2'!U11&gt;=0,'D-1-2'!U11*RANDBETWEEN(110,120)*0.01,'D-1-2'!U11*RANDBETWEEN(80,90)*0.01),'D-1-2'!U11+RANDBETWEEN(1,3)),0),0)&amp;"】")</f>
        <v/>
      </c>
      <c r="V11" s="267" t="str">
        <f ca="1">IF('D-1-2'!V11="","","【"&amp;ROUND(IFERROR(IF(ABS('D-1-2'!V11)&gt;=10,IF('D-1-2'!V11&gt;=0,'D-1-2'!V11*RANDBETWEEN(80,90)*0.01,'D-1-2'!V11*RANDBETWEEN(110,120)*0.01),'D-1-2'!V11-RANDBETWEEN(1,3)),0),0)&amp;"～"&amp;ROUND(IFERROR(IF(ABS('D-1-2'!V11)&gt;=10,IF('D-1-2'!V11&gt;=0,'D-1-2'!V11*RANDBETWEEN(110,120)*0.01,'D-1-2'!V11*RANDBETWEEN(80,90)*0.01),'D-1-2'!V11+RANDBETWEEN(1,3)),0),0)&amp;"】")</f>
        <v>【-3～3】</v>
      </c>
      <c r="W11" s="270" t="str">
        <f ca="1">IF('D-1-2'!W11="","","【"&amp;ROUND(IFERROR(IF(ABS('D-1-2'!W11)&gt;=10,IF('D-1-2'!W11&gt;=0,'D-1-2'!W11*RANDBETWEEN(80,90)*0.01,'D-1-2'!W11*RANDBETWEEN(110,120)*0.01),'D-1-2'!W11-RANDBETWEEN(1,3)),0),0)&amp;"～"&amp;ROUND(IFERROR(IF(ABS('D-1-2'!W11)&gt;=10,IF('D-1-2'!W11&gt;=0,'D-1-2'!W11*RANDBETWEEN(110,120)*0.01,'D-1-2'!W11*RANDBETWEEN(80,90)*0.01),'D-1-2'!W11+RANDBETWEEN(1,3)),0),0)&amp;"】")</f>
        <v/>
      </c>
      <c r="X11"/>
    </row>
    <row r="12" spans="1:39" ht="26.25" customHeight="1" x14ac:dyDescent="0.15">
      <c r="A12"/>
      <c r="B12" s="36">
        <v>4</v>
      </c>
      <c r="C12" s="264" t="str">
        <f>IF('D-1-2'!C12="","",'D-1-2'!C12)</f>
        <v/>
      </c>
      <c r="D12" s="264" t="str">
        <f>IF('D-1-2'!D12="","",'D-1-2'!D12)</f>
        <v/>
      </c>
      <c r="E12" s="446" t="str">
        <f>IF('D-1-2'!E12="","",'D-1-2'!E12)</f>
        <v/>
      </c>
      <c r="F12" s="446" t="str">
        <f>IF('D-1-2'!F12="","",'D-1-2'!F12)</f>
        <v/>
      </c>
      <c r="G12" s="446" t="str">
        <f>IF('D-1-2'!G12="","",'D-1-2'!G12)</f>
        <v/>
      </c>
      <c r="H12" s="446" t="str">
        <f>IF('D-1-2'!H12="","",'D-1-2'!H12)</f>
        <v/>
      </c>
      <c r="I12" s="446" t="str">
        <f>IF('D-1-2'!I12="","",'D-1-2'!I12)</f>
        <v/>
      </c>
      <c r="J12" s="446" t="str">
        <f>IF('D-1-2'!J12="","",'D-1-2'!J12)</f>
        <v/>
      </c>
      <c r="K12" s="446" t="str">
        <f>IF('D-1-2'!K12="","",'D-1-2'!K12)</f>
        <v/>
      </c>
      <c r="L12" s="446" t="str">
        <f>IF('D-1-2'!L12="","",'D-1-2'!L12)</f>
        <v/>
      </c>
      <c r="M12" s="446" t="str">
        <f>IF('D-1-2'!M12="","",'D-1-2'!M12)</f>
        <v/>
      </c>
      <c r="N12" s="446" t="str">
        <f>IF('D-1-2'!N12="","",'D-1-2'!N12)</f>
        <v/>
      </c>
      <c r="O12" s="446" t="str">
        <f>IF('D-1-2'!O12="","",'D-1-2'!O12)</f>
        <v/>
      </c>
      <c r="P12" s="446" t="str">
        <f>IF('D-1-2'!P12="","",'D-1-2'!P12)</f>
        <v/>
      </c>
      <c r="Q12" s="265" t="str">
        <f>IF('D-1-2'!Q12="","",'D-1-2'!Q12)</f>
        <v/>
      </c>
      <c r="R12" s="265" t="str">
        <f>IF('D-1-2'!R12="","",'D-1-2'!R12)</f>
        <v/>
      </c>
      <c r="S12" s="44" t="str">
        <f ca="1">IF('D-1-2'!S12="","","【"&amp;ROUND(IFERROR(IF(ABS('D-1-2'!S12)&gt;=10,IF('D-1-2'!S12&gt;=0,'D-1-2'!S12*RANDBETWEEN(80,90)*0.01,'D-1-2'!S12*RANDBETWEEN(110,120)*0.01),'D-1-2'!S12-RANDBETWEEN(1,3)),0),0)&amp;"～"&amp;ROUND(IFERROR(IF(ABS('D-1-2'!S12)&gt;=10,IF('D-1-2'!S12&gt;=0,'D-1-2'!S12*RANDBETWEEN(110,120)*0.01,'D-1-2'!S12*RANDBETWEEN(80,90)*0.01),'D-1-2'!S12+RANDBETWEEN(1,3)),0),0)&amp;"】")</f>
        <v/>
      </c>
      <c r="T12" s="44" t="str">
        <f>IF('D-1-2'!T12="","",'D-1-2'!T12)</f>
        <v/>
      </c>
      <c r="U12" s="44" t="str">
        <f ca="1">IF('D-1-2'!U12="","","【"&amp;ROUND(IFERROR(IF(ABS('D-1-2'!U12)&gt;=10,IF('D-1-2'!U12&gt;=0,'D-1-2'!U12*RANDBETWEEN(80,90)*0.01,'D-1-2'!U12*RANDBETWEEN(110,120)*0.01),'D-1-2'!U12-RANDBETWEEN(1,3)),0),0)&amp;"～"&amp;ROUND(IFERROR(IF(ABS('D-1-2'!U12)&gt;=10,IF('D-1-2'!U12&gt;=0,'D-1-2'!U12*RANDBETWEEN(110,120)*0.01,'D-1-2'!U12*RANDBETWEEN(80,90)*0.01),'D-1-2'!U12+RANDBETWEEN(1,3)),0),0)&amp;"】")</f>
        <v/>
      </c>
      <c r="V12" s="267" t="str">
        <f ca="1">IF('D-1-2'!V12="","","【"&amp;ROUND(IFERROR(IF(ABS('D-1-2'!V12)&gt;=10,IF('D-1-2'!V12&gt;=0,'D-1-2'!V12*RANDBETWEEN(80,90)*0.01,'D-1-2'!V12*RANDBETWEEN(110,120)*0.01),'D-1-2'!V12-RANDBETWEEN(1,3)),0),0)&amp;"～"&amp;ROUND(IFERROR(IF(ABS('D-1-2'!V12)&gt;=10,IF('D-1-2'!V12&gt;=0,'D-1-2'!V12*RANDBETWEEN(110,120)*0.01,'D-1-2'!V12*RANDBETWEEN(80,90)*0.01),'D-1-2'!V12+RANDBETWEEN(1,3)),0),0)&amp;"】")</f>
        <v>【-1～3】</v>
      </c>
      <c r="W12" s="270" t="str">
        <f ca="1">IF('D-1-2'!W12="","","【"&amp;ROUND(IFERROR(IF(ABS('D-1-2'!W12)&gt;=10,IF('D-1-2'!W12&gt;=0,'D-1-2'!W12*RANDBETWEEN(80,90)*0.01,'D-1-2'!W12*RANDBETWEEN(110,120)*0.01),'D-1-2'!W12-RANDBETWEEN(1,3)),0),0)&amp;"～"&amp;ROUND(IFERROR(IF(ABS('D-1-2'!W12)&gt;=10,IF('D-1-2'!W12&gt;=0,'D-1-2'!W12*RANDBETWEEN(110,120)*0.01,'D-1-2'!W12*RANDBETWEEN(80,90)*0.01),'D-1-2'!W12+RANDBETWEEN(1,3)),0),0)&amp;"】")</f>
        <v/>
      </c>
      <c r="X12"/>
    </row>
    <row r="13" spans="1:39" ht="26.25" customHeight="1" x14ac:dyDescent="0.15">
      <c r="A13"/>
      <c r="B13" s="36">
        <v>5</v>
      </c>
      <c r="C13" s="264" t="str">
        <f>IF('D-1-2'!C13="","",'D-1-2'!C13)</f>
        <v/>
      </c>
      <c r="D13" s="264" t="str">
        <f>IF('D-1-2'!D13="","",'D-1-2'!D13)</f>
        <v/>
      </c>
      <c r="E13" s="446" t="str">
        <f>IF('D-1-2'!E13="","",'D-1-2'!E13)</f>
        <v/>
      </c>
      <c r="F13" s="446" t="str">
        <f>IF('D-1-2'!F13="","",'D-1-2'!F13)</f>
        <v/>
      </c>
      <c r="G13" s="446" t="str">
        <f>IF('D-1-2'!G13="","",'D-1-2'!G13)</f>
        <v/>
      </c>
      <c r="H13" s="446" t="str">
        <f>IF('D-1-2'!H13="","",'D-1-2'!H13)</f>
        <v/>
      </c>
      <c r="I13" s="446" t="str">
        <f>IF('D-1-2'!I13="","",'D-1-2'!I13)</f>
        <v/>
      </c>
      <c r="J13" s="446" t="str">
        <f>IF('D-1-2'!J13="","",'D-1-2'!J13)</f>
        <v/>
      </c>
      <c r="K13" s="446" t="str">
        <f>IF('D-1-2'!K13="","",'D-1-2'!K13)</f>
        <v/>
      </c>
      <c r="L13" s="446" t="str">
        <f>IF('D-1-2'!L13="","",'D-1-2'!L13)</f>
        <v/>
      </c>
      <c r="M13" s="446" t="str">
        <f>IF('D-1-2'!M13="","",'D-1-2'!M13)</f>
        <v/>
      </c>
      <c r="N13" s="446" t="str">
        <f>IF('D-1-2'!N13="","",'D-1-2'!N13)</f>
        <v/>
      </c>
      <c r="O13" s="446" t="str">
        <f>IF('D-1-2'!O13="","",'D-1-2'!O13)</f>
        <v/>
      </c>
      <c r="P13" s="446" t="str">
        <f>IF('D-1-2'!P13="","",'D-1-2'!P13)</f>
        <v/>
      </c>
      <c r="Q13" s="265" t="str">
        <f>IF('D-1-2'!Q13="","",'D-1-2'!Q13)</f>
        <v/>
      </c>
      <c r="R13" s="265" t="str">
        <f>IF('D-1-2'!R13="","",'D-1-2'!R13)</f>
        <v/>
      </c>
      <c r="S13" s="44" t="str">
        <f ca="1">IF('D-1-2'!S13="","","【"&amp;ROUND(IFERROR(IF(ABS('D-1-2'!S13)&gt;=10,IF('D-1-2'!S13&gt;=0,'D-1-2'!S13*RANDBETWEEN(80,90)*0.01,'D-1-2'!S13*RANDBETWEEN(110,120)*0.01),'D-1-2'!S13-RANDBETWEEN(1,3)),0),0)&amp;"～"&amp;ROUND(IFERROR(IF(ABS('D-1-2'!S13)&gt;=10,IF('D-1-2'!S13&gt;=0,'D-1-2'!S13*RANDBETWEEN(110,120)*0.01,'D-1-2'!S13*RANDBETWEEN(80,90)*0.01),'D-1-2'!S13+RANDBETWEEN(1,3)),0),0)&amp;"】")</f>
        <v/>
      </c>
      <c r="T13" s="44" t="str">
        <f>IF('D-1-2'!T13="","",'D-1-2'!T13)</f>
        <v/>
      </c>
      <c r="U13" s="44" t="str">
        <f ca="1">IF('D-1-2'!U13="","","【"&amp;ROUND(IFERROR(IF(ABS('D-1-2'!U13)&gt;=10,IF('D-1-2'!U13&gt;=0,'D-1-2'!U13*RANDBETWEEN(80,90)*0.01,'D-1-2'!U13*RANDBETWEEN(110,120)*0.01),'D-1-2'!U13-RANDBETWEEN(1,3)),0),0)&amp;"～"&amp;ROUND(IFERROR(IF(ABS('D-1-2'!U13)&gt;=10,IF('D-1-2'!U13&gt;=0,'D-1-2'!U13*RANDBETWEEN(110,120)*0.01,'D-1-2'!U13*RANDBETWEEN(80,90)*0.01),'D-1-2'!U13+RANDBETWEEN(1,3)),0),0)&amp;"】")</f>
        <v/>
      </c>
      <c r="V13" s="267" t="str">
        <f ca="1">IF('D-1-2'!V13="","","【"&amp;ROUND(IFERROR(IF(ABS('D-1-2'!V13)&gt;=10,IF('D-1-2'!V13&gt;=0,'D-1-2'!V13*RANDBETWEEN(80,90)*0.01,'D-1-2'!V13*RANDBETWEEN(110,120)*0.01),'D-1-2'!V13-RANDBETWEEN(1,3)),0),0)&amp;"～"&amp;ROUND(IFERROR(IF(ABS('D-1-2'!V13)&gt;=10,IF('D-1-2'!V13&gt;=0,'D-1-2'!V13*RANDBETWEEN(110,120)*0.01,'D-1-2'!V13*RANDBETWEEN(80,90)*0.01),'D-1-2'!V13+RANDBETWEEN(1,3)),0),0)&amp;"】")</f>
        <v>【-1～2】</v>
      </c>
      <c r="W13" s="270" t="str">
        <f ca="1">IF('D-1-2'!W13="","","【"&amp;ROUND(IFERROR(IF(ABS('D-1-2'!W13)&gt;=10,IF('D-1-2'!W13&gt;=0,'D-1-2'!W13*RANDBETWEEN(80,90)*0.01,'D-1-2'!W13*RANDBETWEEN(110,120)*0.01),'D-1-2'!W13-RANDBETWEEN(1,3)),0),0)&amp;"～"&amp;ROUND(IFERROR(IF(ABS('D-1-2'!W13)&gt;=10,IF('D-1-2'!W13&gt;=0,'D-1-2'!W13*RANDBETWEEN(110,120)*0.01,'D-1-2'!W13*RANDBETWEEN(80,90)*0.01),'D-1-2'!W13+RANDBETWEEN(1,3)),0),0)&amp;"】")</f>
        <v/>
      </c>
      <c r="X13"/>
    </row>
    <row r="14" spans="1:39" ht="26.25" customHeight="1" x14ac:dyDescent="0.15">
      <c r="A14"/>
      <c r="B14" s="36">
        <v>6</v>
      </c>
      <c r="C14" s="264" t="str">
        <f>IF('D-1-2'!C14="","",'D-1-2'!C14)</f>
        <v/>
      </c>
      <c r="D14" s="264" t="str">
        <f>IF('D-1-2'!D14="","",'D-1-2'!D14)</f>
        <v/>
      </c>
      <c r="E14" s="446" t="str">
        <f>IF('D-1-2'!E14="","",'D-1-2'!E14)</f>
        <v/>
      </c>
      <c r="F14" s="446" t="str">
        <f>IF('D-1-2'!F14="","",'D-1-2'!F14)</f>
        <v/>
      </c>
      <c r="G14" s="446" t="str">
        <f>IF('D-1-2'!G14="","",'D-1-2'!G14)</f>
        <v/>
      </c>
      <c r="H14" s="446" t="str">
        <f>IF('D-1-2'!H14="","",'D-1-2'!H14)</f>
        <v/>
      </c>
      <c r="I14" s="446" t="str">
        <f>IF('D-1-2'!I14="","",'D-1-2'!I14)</f>
        <v/>
      </c>
      <c r="J14" s="446" t="str">
        <f>IF('D-1-2'!J14="","",'D-1-2'!J14)</f>
        <v/>
      </c>
      <c r="K14" s="446" t="str">
        <f>IF('D-1-2'!K14="","",'D-1-2'!K14)</f>
        <v/>
      </c>
      <c r="L14" s="446" t="str">
        <f>IF('D-1-2'!L14="","",'D-1-2'!L14)</f>
        <v/>
      </c>
      <c r="M14" s="446" t="str">
        <f>IF('D-1-2'!M14="","",'D-1-2'!M14)</f>
        <v/>
      </c>
      <c r="N14" s="446" t="str">
        <f>IF('D-1-2'!N14="","",'D-1-2'!N14)</f>
        <v/>
      </c>
      <c r="O14" s="446" t="str">
        <f>IF('D-1-2'!O14="","",'D-1-2'!O14)</f>
        <v/>
      </c>
      <c r="P14" s="446" t="str">
        <f>IF('D-1-2'!P14="","",'D-1-2'!P14)</f>
        <v/>
      </c>
      <c r="Q14" s="265" t="str">
        <f>IF('D-1-2'!Q14="","",'D-1-2'!Q14)</f>
        <v/>
      </c>
      <c r="R14" s="265" t="str">
        <f>IF('D-1-2'!R14="","",'D-1-2'!R14)</f>
        <v/>
      </c>
      <c r="S14" s="44" t="str">
        <f ca="1">IF('D-1-2'!S14="","","【"&amp;ROUND(IFERROR(IF(ABS('D-1-2'!S14)&gt;=10,IF('D-1-2'!S14&gt;=0,'D-1-2'!S14*RANDBETWEEN(80,90)*0.01,'D-1-2'!S14*RANDBETWEEN(110,120)*0.01),'D-1-2'!S14-RANDBETWEEN(1,3)),0),0)&amp;"～"&amp;ROUND(IFERROR(IF(ABS('D-1-2'!S14)&gt;=10,IF('D-1-2'!S14&gt;=0,'D-1-2'!S14*RANDBETWEEN(110,120)*0.01,'D-1-2'!S14*RANDBETWEEN(80,90)*0.01),'D-1-2'!S14+RANDBETWEEN(1,3)),0),0)&amp;"】")</f>
        <v/>
      </c>
      <c r="T14" s="44" t="str">
        <f>IF('D-1-2'!T14="","",'D-1-2'!T14)</f>
        <v/>
      </c>
      <c r="U14" s="44" t="str">
        <f ca="1">IF('D-1-2'!U14="","","【"&amp;ROUND(IFERROR(IF(ABS('D-1-2'!U14)&gt;=10,IF('D-1-2'!U14&gt;=0,'D-1-2'!U14*RANDBETWEEN(80,90)*0.01,'D-1-2'!U14*RANDBETWEEN(110,120)*0.01),'D-1-2'!U14-RANDBETWEEN(1,3)),0),0)&amp;"～"&amp;ROUND(IFERROR(IF(ABS('D-1-2'!U14)&gt;=10,IF('D-1-2'!U14&gt;=0,'D-1-2'!U14*RANDBETWEEN(110,120)*0.01,'D-1-2'!U14*RANDBETWEEN(80,90)*0.01),'D-1-2'!U14+RANDBETWEEN(1,3)),0),0)&amp;"】")</f>
        <v/>
      </c>
      <c r="V14" s="267" t="str">
        <f ca="1">IF('D-1-2'!V14="","","【"&amp;ROUND(IFERROR(IF(ABS('D-1-2'!V14)&gt;=10,IF('D-1-2'!V14&gt;=0,'D-1-2'!V14*RANDBETWEEN(80,90)*0.01,'D-1-2'!V14*RANDBETWEEN(110,120)*0.01),'D-1-2'!V14-RANDBETWEEN(1,3)),0),0)&amp;"～"&amp;ROUND(IFERROR(IF(ABS('D-1-2'!V14)&gt;=10,IF('D-1-2'!V14&gt;=0,'D-1-2'!V14*RANDBETWEEN(110,120)*0.01,'D-1-2'!V14*RANDBETWEEN(80,90)*0.01),'D-1-2'!V14+RANDBETWEEN(1,3)),0),0)&amp;"】")</f>
        <v>【-1～3】</v>
      </c>
      <c r="W14" s="270" t="str">
        <f ca="1">IF('D-1-2'!W14="","","【"&amp;ROUND(IFERROR(IF(ABS('D-1-2'!W14)&gt;=10,IF('D-1-2'!W14&gt;=0,'D-1-2'!W14*RANDBETWEEN(80,90)*0.01,'D-1-2'!W14*RANDBETWEEN(110,120)*0.01),'D-1-2'!W14-RANDBETWEEN(1,3)),0),0)&amp;"～"&amp;ROUND(IFERROR(IF(ABS('D-1-2'!W14)&gt;=10,IF('D-1-2'!W14&gt;=0,'D-1-2'!W14*RANDBETWEEN(110,120)*0.01,'D-1-2'!W14*RANDBETWEEN(80,90)*0.01),'D-1-2'!W14+RANDBETWEEN(1,3)),0),0)&amp;"】")</f>
        <v/>
      </c>
      <c r="X14"/>
    </row>
    <row r="15" spans="1:39" ht="26.25" customHeight="1" x14ac:dyDescent="0.15">
      <c r="A15"/>
      <c r="B15" s="36">
        <v>7</v>
      </c>
      <c r="C15" s="264" t="str">
        <f>IF('D-1-2'!C15="","",'D-1-2'!C15)</f>
        <v/>
      </c>
      <c r="D15" s="264" t="str">
        <f>IF('D-1-2'!D15="","",'D-1-2'!D15)</f>
        <v/>
      </c>
      <c r="E15" s="573" t="str">
        <f>IF('D-1-2'!E15="","",'D-1-2'!E15)</f>
        <v/>
      </c>
      <c r="F15" s="446" t="str">
        <f>IF('D-1-2'!F15="","",'D-1-2'!F15)</f>
        <v/>
      </c>
      <c r="G15" s="446" t="str">
        <f>IF('D-1-2'!G15="","",'D-1-2'!G15)</f>
        <v/>
      </c>
      <c r="H15" s="446" t="str">
        <f>IF('D-1-2'!H15="","",'D-1-2'!H15)</f>
        <v/>
      </c>
      <c r="I15" s="446" t="str">
        <f>IF('D-1-2'!I15="","",'D-1-2'!I15)</f>
        <v/>
      </c>
      <c r="J15" s="446" t="str">
        <f>IF('D-1-2'!J15="","",'D-1-2'!J15)</f>
        <v/>
      </c>
      <c r="K15" s="446" t="str">
        <f>IF('D-1-2'!K15="","",'D-1-2'!K15)</f>
        <v/>
      </c>
      <c r="L15" s="446" t="str">
        <f>IF('D-1-2'!L15="","",'D-1-2'!L15)</f>
        <v/>
      </c>
      <c r="M15" s="446" t="str">
        <f>IF('D-1-2'!M15="","",'D-1-2'!M15)</f>
        <v/>
      </c>
      <c r="N15" s="265" t="str">
        <f>IF('D-1-2'!N15="","",'D-1-2'!N15)</f>
        <v/>
      </c>
      <c r="O15" s="446" t="str">
        <f>IF('D-1-2'!O15="","",'D-1-2'!O15)</f>
        <v/>
      </c>
      <c r="P15" s="446" t="str">
        <f>IF('D-1-2'!P15="","",'D-1-2'!P15)</f>
        <v/>
      </c>
      <c r="Q15" s="265" t="str">
        <f>IF('D-1-2'!Q15="","",'D-1-2'!Q15)</f>
        <v/>
      </c>
      <c r="R15" s="265" t="str">
        <f>IF('D-1-2'!R15="","",'D-1-2'!R15)</f>
        <v/>
      </c>
      <c r="S15" s="44" t="str">
        <f ca="1">IF('D-1-2'!S15="","","【"&amp;ROUND(IFERROR(IF(ABS('D-1-2'!S15)&gt;=10,IF('D-1-2'!S15&gt;=0,'D-1-2'!S15*RANDBETWEEN(80,90)*0.01,'D-1-2'!S15*RANDBETWEEN(110,120)*0.01),'D-1-2'!S15-RANDBETWEEN(1,3)),0),0)&amp;"～"&amp;ROUND(IFERROR(IF(ABS('D-1-2'!S15)&gt;=10,IF('D-1-2'!S15&gt;=0,'D-1-2'!S15*RANDBETWEEN(110,120)*0.01,'D-1-2'!S15*RANDBETWEEN(80,90)*0.01),'D-1-2'!S15+RANDBETWEEN(1,3)),0),0)&amp;"】")</f>
        <v/>
      </c>
      <c r="T15" s="44" t="str">
        <f>IF('D-1-2'!T15="","",'D-1-2'!T15)</f>
        <v/>
      </c>
      <c r="U15" s="44" t="str">
        <f ca="1">IF('D-1-2'!U15="","","【"&amp;ROUND(IFERROR(IF(ABS('D-1-2'!U15)&gt;=10,IF('D-1-2'!U15&gt;=0,'D-1-2'!U15*RANDBETWEEN(80,90)*0.01,'D-1-2'!U15*RANDBETWEEN(110,120)*0.01),'D-1-2'!U15-RANDBETWEEN(1,3)),0),0)&amp;"～"&amp;ROUND(IFERROR(IF(ABS('D-1-2'!U15)&gt;=10,IF('D-1-2'!U15&gt;=0,'D-1-2'!U15*RANDBETWEEN(110,120)*0.01,'D-1-2'!U15*RANDBETWEEN(80,90)*0.01),'D-1-2'!U15+RANDBETWEEN(1,3)),0),0)&amp;"】")</f>
        <v/>
      </c>
      <c r="V15" s="267" t="str">
        <f ca="1">IF('D-1-2'!V15="","","【"&amp;ROUND(IFERROR(IF(ABS('D-1-2'!V15)&gt;=10,IF('D-1-2'!V15&gt;=0,'D-1-2'!V15*RANDBETWEEN(80,90)*0.01,'D-1-2'!V15*RANDBETWEEN(110,120)*0.01),'D-1-2'!V15-RANDBETWEEN(1,3)),0),0)&amp;"～"&amp;ROUND(IFERROR(IF(ABS('D-1-2'!V15)&gt;=10,IF('D-1-2'!V15&gt;=0,'D-1-2'!V15*RANDBETWEEN(110,120)*0.01,'D-1-2'!V15*RANDBETWEEN(80,90)*0.01),'D-1-2'!V15+RANDBETWEEN(1,3)),0),0)&amp;"】")</f>
        <v>【-2～3】</v>
      </c>
      <c r="W15" s="270" t="str">
        <f ca="1">IF('D-1-2'!W15="","","【"&amp;ROUND(IFERROR(IF(ABS('D-1-2'!W15)&gt;=10,IF('D-1-2'!W15&gt;=0,'D-1-2'!W15*RANDBETWEEN(80,90)*0.01,'D-1-2'!W15*RANDBETWEEN(110,120)*0.01),'D-1-2'!W15-RANDBETWEEN(1,3)),0),0)&amp;"～"&amp;ROUND(IFERROR(IF(ABS('D-1-2'!W15)&gt;=10,IF('D-1-2'!W15&gt;=0,'D-1-2'!W15*RANDBETWEEN(110,120)*0.01,'D-1-2'!W15*RANDBETWEEN(80,90)*0.01),'D-1-2'!W15+RANDBETWEEN(1,3)),0),0)&amp;"】")</f>
        <v/>
      </c>
      <c r="X15"/>
    </row>
    <row r="16" spans="1:39" ht="26.25" customHeight="1" x14ac:dyDescent="0.15">
      <c r="A16"/>
      <c r="B16" s="36">
        <v>8</v>
      </c>
      <c r="C16" s="264" t="str">
        <f>IF('D-1-2'!C16="","",'D-1-2'!C16)</f>
        <v/>
      </c>
      <c r="D16" s="264" t="str">
        <f>IF('D-1-2'!D16="","",'D-1-2'!D16)</f>
        <v/>
      </c>
      <c r="E16" s="446" t="str">
        <f>IF('D-1-2'!E16="","",'D-1-2'!E16)</f>
        <v/>
      </c>
      <c r="F16" s="446" t="str">
        <f>IF('D-1-2'!F16="","",'D-1-2'!F16)</f>
        <v/>
      </c>
      <c r="G16" s="446" t="str">
        <f>IF('D-1-2'!G16="","",'D-1-2'!G16)</f>
        <v/>
      </c>
      <c r="H16" s="446" t="str">
        <f>IF('D-1-2'!H16="","",'D-1-2'!H16)</f>
        <v/>
      </c>
      <c r="I16" s="446" t="str">
        <f>IF('D-1-2'!I16="","",'D-1-2'!I16)</f>
        <v/>
      </c>
      <c r="J16" s="446" t="str">
        <f>IF('D-1-2'!J16="","",'D-1-2'!J16)</f>
        <v/>
      </c>
      <c r="K16" s="446" t="str">
        <f>IF('D-1-2'!K16="","",'D-1-2'!K16)</f>
        <v/>
      </c>
      <c r="L16" s="446" t="str">
        <f>IF('D-1-2'!L16="","",'D-1-2'!L16)</f>
        <v/>
      </c>
      <c r="M16" s="446" t="str">
        <f>IF('D-1-2'!M16="","",'D-1-2'!M16)</f>
        <v/>
      </c>
      <c r="N16" s="446" t="str">
        <f>IF('D-1-2'!N16="","",'D-1-2'!N16)</f>
        <v/>
      </c>
      <c r="O16" s="446" t="str">
        <f>IF('D-1-2'!O16="","",'D-1-2'!O16)</f>
        <v/>
      </c>
      <c r="P16" s="446" t="str">
        <f>IF('D-1-2'!P16="","",'D-1-2'!P16)</f>
        <v/>
      </c>
      <c r="Q16" s="265" t="str">
        <f>IF('D-1-2'!Q16="","",'D-1-2'!Q16)</f>
        <v/>
      </c>
      <c r="R16" s="265" t="str">
        <f>IF('D-1-2'!R16="","",'D-1-2'!R16)</f>
        <v/>
      </c>
      <c r="S16" s="44" t="str">
        <f ca="1">IF('D-1-2'!S16="","","【"&amp;ROUND(IFERROR(IF(ABS('D-1-2'!S16)&gt;=10,IF('D-1-2'!S16&gt;=0,'D-1-2'!S16*RANDBETWEEN(80,90)*0.01,'D-1-2'!S16*RANDBETWEEN(110,120)*0.01),'D-1-2'!S16-RANDBETWEEN(1,3)),0),0)&amp;"～"&amp;ROUND(IFERROR(IF(ABS('D-1-2'!S16)&gt;=10,IF('D-1-2'!S16&gt;=0,'D-1-2'!S16*RANDBETWEEN(110,120)*0.01,'D-1-2'!S16*RANDBETWEEN(80,90)*0.01),'D-1-2'!S16+RANDBETWEEN(1,3)),0),0)&amp;"】")</f>
        <v/>
      </c>
      <c r="T16" s="44" t="str">
        <f>IF('D-1-2'!T16="","",'D-1-2'!T16)</f>
        <v/>
      </c>
      <c r="U16" s="44" t="str">
        <f ca="1">IF('D-1-2'!U16="","","【"&amp;ROUND(IFERROR(IF(ABS('D-1-2'!U16)&gt;=10,IF('D-1-2'!U16&gt;=0,'D-1-2'!U16*RANDBETWEEN(80,90)*0.01,'D-1-2'!U16*RANDBETWEEN(110,120)*0.01),'D-1-2'!U16-RANDBETWEEN(1,3)),0),0)&amp;"～"&amp;ROUND(IFERROR(IF(ABS('D-1-2'!U16)&gt;=10,IF('D-1-2'!U16&gt;=0,'D-1-2'!U16*RANDBETWEEN(110,120)*0.01,'D-1-2'!U16*RANDBETWEEN(80,90)*0.01),'D-1-2'!U16+RANDBETWEEN(1,3)),0),0)&amp;"】")</f>
        <v/>
      </c>
      <c r="V16" s="267" t="str">
        <f ca="1">IF('D-1-2'!V16="","","【"&amp;ROUND(IFERROR(IF(ABS('D-1-2'!V16)&gt;=10,IF('D-1-2'!V16&gt;=0,'D-1-2'!V16*RANDBETWEEN(80,90)*0.01,'D-1-2'!V16*RANDBETWEEN(110,120)*0.01),'D-1-2'!V16-RANDBETWEEN(1,3)),0),0)&amp;"～"&amp;ROUND(IFERROR(IF(ABS('D-1-2'!V16)&gt;=10,IF('D-1-2'!V16&gt;=0,'D-1-2'!V16*RANDBETWEEN(110,120)*0.01,'D-1-2'!V16*RANDBETWEEN(80,90)*0.01),'D-1-2'!V16+RANDBETWEEN(1,3)),0),0)&amp;"】")</f>
        <v>【-1～3】</v>
      </c>
      <c r="W16" s="270" t="str">
        <f ca="1">IF('D-1-2'!W16="","","【"&amp;ROUND(IFERROR(IF(ABS('D-1-2'!W16)&gt;=10,IF('D-1-2'!W16&gt;=0,'D-1-2'!W16*RANDBETWEEN(80,90)*0.01,'D-1-2'!W16*RANDBETWEEN(110,120)*0.01),'D-1-2'!W16-RANDBETWEEN(1,3)),0),0)&amp;"～"&amp;ROUND(IFERROR(IF(ABS('D-1-2'!W16)&gt;=10,IF('D-1-2'!W16&gt;=0,'D-1-2'!W16*RANDBETWEEN(110,120)*0.01,'D-1-2'!W16*RANDBETWEEN(80,90)*0.01),'D-1-2'!W16+RANDBETWEEN(1,3)),0),0)&amp;"】")</f>
        <v/>
      </c>
      <c r="X16"/>
    </row>
    <row r="17" spans="1:24" ht="26.25" customHeight="1" x14ac:dyDescent="0.15">
      <c r="A17"/>
      <c r="B17" s="36">
        <v>9</v>
      </c>
      <c r="C17" s="264" t="str">
        <f>IF('D-1-2'!C17="","",'D-1-2'!C17)</f>
        <v/>
      </c>
      <c r="D17" s="264" t="str">
        <f>IF('D-1-2'!D17="","",'D-1-2'!D17)</f>
        <v/>
      </c>
      <c r="E17" s="446" t="str">
        <f>IF('D-1-2'!E17="","",'D-1-2'!E17)</f>
        <v/>
      </c>
      <c r="F17" s="446" t="str">
        <f>IF('D-1-2'!F17="","",'D-1-2'!F17)</f>
        <v/>
      </c>
      <c r="G17" s="446" t="str">
        <f>IF('D-1-2'!G17="","",'D-1-2'!G17)</f>
        <v/>
      </c>
      <c r="H17" s="446" t="str">
        <f>IF('D-1-2'!H17="","",'D-1-2'!H17)</f>
        <v/>
      </c>
      <c r="I17" s="446" t="str">
        <f>IF('D-1-2'!I17="","",'D-1-2'!I17)</f>
        <v/>
      </c>
      <c r="J17" s="446" t="str">
        <f>IF('D-1-2'!J17="","",'D-1-2'!J17)</f>
        <v/>
      </c>
      <c r="K17" s="446" t="str">
        <f>IF('D-1-2'!K17="","",'D-1-2'!K17)</f>
        <v/>
      </c>
      <c r="L17" s="446" t="str">
        <f>IF('D-1-2'!L17="","",'D-1-2'!L17)</f>
        <v/>
      </c>
      <c r="M17" s="446" t="str">
        <f>IF('D-1-2'!M17="","",'D-1-2'!M17)</f>
        <v/>
      </c>
      <c r="N17" s="446" t="str">
        <f>IF('D-1-2'!N17="","",'D-1-2'!N17)</f>
        <v/>
      </c>
      <c r="O17" s="446" t="str">
        <f>IF('D-1-2'!O17="","",'D-1-2'!O17)</f>
        <v/>
      </c>
      <c r="P17" s="446" t="str">
        <f>IF('D-1-2'!P17="","",'D-1-2'!P17)</f>
        <v/>
      </c>
      <c r="Q17" s="265" t="str">
        <f>IF('D-1-2'!Q17="","",'D-1-2'!Q17)</f>
        <v/>
      </c>
      <c r="R17" s="265" t="str">
        <f>IF('D-1-2'!R17="","",'D-1-2'!R17)</f>
        <v/>
      </c>
      <c r="S17" s="44" t="str">
        <f ca="1">IF('D-1-2'!S17="","","【"&amp;ROUND(IFERROR(IF(ABS('D-1-2'!S17)&gt;=10,IF('D-1-2'!S17&gt;=0,'D-1-2'!S17*RANDBETWEEN(80,90)*0.01,'D-1-2'!S17*RANDBETWEEN(110,120)*0.01),'D-1-2'!S17-RANDBETWEEN(1,3)),0),0)&amp;"～"&amp;ROUND(IFERROR(IF(ABS('D-1-2'!S17)&gt;=10,IF('D-1-2'!S17&gt;=0,'D-1-2'!S17*RANDBETWEEN(110,120)*0.01,'D-1-2'!S17*RANDBETWEEN(80,90)*0.01),'D-1-2'!S17+RANDBETWEEN(1,3)),0),0)&amp;"】")</f>
        <v/>
      </c>
      <c r="T17" s="44" t="str">
        <f>IF('D-1-2'!T17="","",'D-1-2'!T17)</f>
        <v/>
      </c>
      <c r="U17" s="44" t="str">
        <f ca="1">IF('D-1-2'!U17="","","【"&amp;ROUND(IFERROR(IF(ABS('D-1-2'!U17)&gt;=10,IF('D-1-2'!U17&gt;=0,'D-1-2'!U17*RANDBETWEEN(80,90)*0.01,'D-1-2'!U17*RANDBETWEEN(110,120)*0.01),'D-1-2'!U17-RANDBETWEEN(1,3)),0),0)&amp;"～"&amp;ROUND(IFERROR(IF(ABS('D-1-2'!U17)&gt;=10,IF('D-1-2'!U17&gt;=0,'D-1-2'!U17*RANDBETWEEN(110,120)*0.01,'D-1-2'!U17*RANDBETWEEN(80,90)*0.01),'D-1-2'!U17+RANDBETWEEN(1,3)),0),0)&amp;"】")</f>
        <v/>
      </c>
      <c r="V17" s="267" t="str">
        <f ca="1">IF('D-1-2'!V17="","","【"&amp;ROUND(IFERROR(IF(ABS('D-1-2'!V17)&gt;=10,IF('D-1-2'!V17&gt;=0,'D-1-2'!V17*RANDBETWEEN(80,90)*0.01,'D-1-2'!V17*RANDBETWEEN(110,120)*0.01),'D-1-2'!V17-RANDBETWEEN(1,3)),0),0)&amp;"～"&amp;ROUND(IFERROR(IF(ABS('D-1-2'!V17)&gt;=10,IF('D-1-2'!V17&gt;=0,'D-1-2'!V17*RANDBETWEEN(110,120)*0.01,'D-1-2'!V17*RANDBETWEEN(80,90)*0.01),'D-1-2'!V17+RANDBETWEEN(1,3)),0),0)&amp;"】")</f>
        <v>【-3～1】</v>
      </c>
      <c r="W17" s="270" t="str">
        <f ca="1">IF('D-1-2'!W17="","","【"&amp;ROUND(IFERROR(IF(ABS('D-1-2'!W17)&gt;=10,IF('D-1-2'!W17&gt;=0,'D-1-2'!W17*RANDBETWEEN(80,90)*0.01,'D-1-2'!W17*RANDBETWEEN(110,120)*0.01),'D-1-2'!W17-RANDBETWEEN(1,3)),0),0)&amp;"～"&amp;ROUND(IFERROR(IF(ABS('D-1-2'!W17)&gt;=10,IF('D-1-2'!W17&gt;=0,'D-1-2'!W17*RANDBETWEEN(110,120)*0.01,'D-1-2'!W17*RANDBETWEEN(80,90)*0.01),'D-1-2'!W17+RANDBETWEEN(1,3)),0),0)&amp;"】")</f>
        <v/>
      </c>
      <c r="X17"/>
    </row>
    <row r="18" spans="1:24" ht="26.25" customHeight="1" x14ac:dyDescent="0.15">
      <c r="A18"/>
      <c r="B18" s="36">
        <v>10</v>
      </c>
      <c r="C18" s="264" t="str">
        <f>IF('D-1-2'!C18="","",'D-1-2'!C18)</f>
        <v/>
      </c>
      <c r="D18" s="264" t="str">
        <f>IF('D-1-2'!D18="","",'D-1-2'!D18)</f>
        <v/>
      </c>
      <c r="E18" s="446" t="str">
        <f>IF('D-1-2'!E18="","",'D-1-2'!E18)</f>
        <v/>
      </c>
      <c r="F18" s="446" t="str">
        <f>IF('D-1-2'!F18="","",'D-1-2'!F18)</f>
        <v/>
      </c>
      <c r="G18" s="446" t="str">
        <f>IF('D-1-2'!G18="","",'D-1-2'!G18)</f>
        <v/>
      </c>
      <c r="H18" s="446" t="str">
        <f>IF('D-1-2'!H18="","",'D-1-2'!H18)</f>
        <v/>
      </c>
      <c r="I18" s="446" t="str">
        <f>IF('D-1-2'!I18="","",'D-1-2'!I18)</f>
        <v/>
      </c>
      <c r="J18" s="446" t="str">
        <f>IF('D-1-2'!J18="","",'D-1-2'!J18)</f>
        <v/>
      </c>
      <c r="K18" s="446" t="str">
        <f>IF('D-1-2'!K18="","",'D-1-2'!K18)</f>
        <v/>
      </c>
      <c r="L18" s="446" t="str">
        <f>IF('D-1-2'!L18="","",'D-1-2'!L18)</f>
        <v/>
      </c>
      <c r="M18" s="446" t="str">
        <f>IF('D-1-2'!M18="","",'D-1-2'!M18)</f>
        <v/>
      </c>
      <c r="N18" s="446" t="str">
        <f>IF('D-1-2'!N18="","",'D-1-2'!N18)</f>
        <v/>
      </c>
      <c r="O18" s="446" t="str">
        <f>IF('D-1-2'!O18="","",'D-1-2'!O18)</f>
        <v/>
      </c>
      <c r="P18" s="446" t="str">
        <f>IF('D-1-2'!P18="","",'D-1-2'!P18)</f>
        <v/>
      </c>
      <c r="Q18" s="265" t="str">
        <f>IF('D-1-2'!Q18="","",'D-1-2'!Q18)</f>
        <v/>
      </c>
      <c r="R18" s="265" t="str">
        <f>IF('D-1-2'!R18="","",'D-1-2'!R18)</f>
        <v/>
      </c>
      <c r="S18" s="44" t="str">
        <f ca="1">IF('D-1-2'!S18="","","【"&amp;ROUND(IFERROR(IF(ABS('D-1-2'!S18)&gt;=10,IF('D-1-2'!S18&gt;=0,'D-1-2'!S18*RANDBETWEEN(80,90)*0.01,'D-1-2'!S18*RANDBETWEEN(110,120)*0.01),'D-1-2'!S18-RANDBETWEEN(1,3)),0),0)&amp;"～"&amp;ROUND(IFERROR(IF(ABS('D-1-2'!S18)&gt;=10,IF('D-1-2'!S18&gt;=0,'D-1-2'!S18*RANDBETWEEN(110,120)*0.01,'D-1-2'!S18*RANDBETWEEN(80,90)*0.01),'D-1-2'!S18+RANDBETWEEN(1,3)),0),0)&amp;"】")</f>
        <v/>
      </c>
      <c r="T18" s="44" t="str">
        <f>IF('D-1-2'!T18="","",'D-1-2'!T18)</f>
        <v/>
      </c>
      <c r="U18" s="44" t="str">
        <f ca="1">IF('D-1-2'!U18="","","【"&amp;ROUND(IFERROR(IF(ABS('D-1-2'!U18)&gt;=10,IF('D-1-2'!U18&gt;=0,'D-1-2'!U18*RANDBETWEEN(80,90)*0.01,'D-1-2'!U18*RANDBETWEEN(110,120)*0.01),'D-1-2'!U18-RANDBETWEEN(1,3)),0),0)&amp;"～"&amp;ROUND(IFERROR(IF(ABS('D-1-2'!U18)&gt;=10,IF('D-1-2'!U18&gt;=0,'D-1-2'!U18*RANDBETWEEN(110,120)*0.01,'D-1-2'!U18*RANDBETWEEN(80,90)*0.01),'D-1-2'!U18+RANDBETWEEN(1,3)),0),0)&amp;"】")</f>
        <v/>
      </c>
      <c r="V18" s="267" t="str">
        <f ca="1">IF('D-1-2'!V18="","","【"&amp;ROUND(IFERROR(IF(ABS('D-1-2'!V18)&gt;=10,IF('D-1-2'!V18&gt;=0,'D-1-2'!V18*RANDBETWEEN(80,90)*0.01,'D-1-2'!V18*RANDBETWEEN(110,120)*0.01),'D-1-2'!V18-RANDBETWEEN(1,3)),0),0)&amp;"～"&amp;ROUND(IFERROR(IF(ABS('D-1-2'!V18)&gt;=10,IF('D-1-2'!V18&gt;=0,'D-1-2'!V18*RANDBETWEEN(110,120)*0.01,'D-1-2'!V18*RANDBETWEEN(80,90)*0.01),'D-1-2'!V18+RANDBETWEEN(1,3)),0),0)&amp;"】")</f>
        <v>【-2～2】</v>
      </c>
      <c r="W18" s="270" t="str">
        <f ca="1">IF('D-1-2'!W18="","","【"&amp;ROUND(IFERROR(IF(ABS('D-1-2'!W18)&gt;=10,IF('D-1-2'!W18&gt;=0,'D-1-2'!W18*RANDBETWEEN(80,90)*0.01,'D-1-2'!W18*RANDBETWEEN(110,120)*0.01),'D-1-2'!W18-RANDBETWEEN(1,3)),0),0)&amp;"～"&amp;ROUND(IFERROR(IF(ABS('D-1-2'!W18)&gt;=10,IF('D-1-2'!W18&gt;=0,'D-1-2'!W18*RANDBETWEEN(110,120)*0.01,'D-1-2'!W18*RANDBETWEEN(80,90)*0.01),'D-1-2'!W18+RANDBETWEEN(1,3)),0),0)&amp;"】")</f>
        <v/>
      </c>
      <c r="X18"/>
    </row>
    <row r="19" spans="1:24" ht="26.25" customHeight="1" x14ac:dyDescent="0.15">
      <c r="A19"/>
      <c r="B19" s="36">
        <v>11</v>
      </c>
      <c r="C19" s="264" t="str">
        <f>IF('D-1-2'!C19="","",'D-1-2'!C19)</f>
        <v/>
      </c>
      <c r="D19" s="264" t="str">
        <f>IF('D-1-2'!D19="","",'D-1-2'!D19)</f>
        <v/>
      </c>
      <c r="E19" s="446" t="str">
        <f>IF('D-1-2'!E19="","",'D-1-2'!E19)</f>
        <v/>
      </c>
      <c r="F19" s="446" t="str">
        <f>IF('D-1-2'!F19="","",'D-1-2'!F19)</f>
        <v/>
      </c>
      <c r="G19" s="446" t="str">
        <f>IF('D-1-2'!G19="","",'D-1-2'!G19)</f>
        <v/>
      </c>
      <c r="H19" s="446" t="str">
        <f>IF('D-1-2'!H19="","",'D-1-2'!H19)</f>
        <v/>
      </c>
      <c r="I19" s="446" t="str">
        <f>IF('D-1-2'!I19="","",'D-1-2'!I19)</f>
        <v/>
      </c>
      <c r="J19" s="446" t="str">
        <f>IF('D-1-2'!J19="","",'D-1-2'!J19)</f>
        <v/>
      </c>
      <c r="K19" s="446" t="str">
        <f>IF('D-1-2'!K19="","",'D-1-2'!K19)</f>
        <v/>
      </c>
      <c r="L19" s="446" t="str">
        <f>IF('D-1-2'!L19="","",'D-1-2'!L19)</f>
        <v/>
      </c>
      <c r="M19" s="446" t="str">
        <f>IF('D-1-2'!M19="","",'D-1-2'!M19)</f>
        <v/>
      </c>
      <c r="N19" s="446" t="str">
        <f>IF('D-1-2'!N19="","",'D-1-2'!N19)</f>
        <v/>
      </c>
      <c r="O19" s="446" t="str">
        <f>IF('D-1-2'!O19="","",'D-1-2'!O19)</f>
        <v/>
      </c>
      <c r="P19" s="446" t="str">
        <f>IF('D-1-2'!P19="","",'D-1-2'!P19)</f>
        <v/>
      </c>
      <c r="Q19" s="265" t="str">
        <f>IF('D-1-2'!Q19="","",'D-1-2'!Q19)</f>
        <v/>
      </c>
      <c r="R19" s="265" t="str">
        <f>IF('D-1-2'!R19="","",'D-1-2'!R19)</f>
        <v/>
      </c>
      <c r="S19" s="44" t="str">
        <f ca="1">IF('D-1-2'!S19="","","【"&amp;ROUND(IFERROR(IF(ABS('D-1-2'!S19)&gt;=10,IF('D-1-2'!S19&gt;=0,'D-1-2'!S19*RANDBETWEEN(80,90)*0.01,'D-1-2'!S19*RANDBETWEEN(110,120)*0.01),'D-1-2'!S19-RANDBETWEEN(1,3)),0),0)&amp;"～"&amp;ROUND(IFERROR(IF(ABS('D-1-2'!S19)&gt;=10,IF('D-1-2'!S19&gt;=0,'D-1-2'!S19*RANDBETWEEN(110,120)*0.01,'D-1-2'!S19*RANDBETWEEN(80,90)*0.01),'D-1-2'!S19+RANDBETWEEN(1,3)),0),0)&amp;"】")</f>
        <v/>
      </c>
      <c r="T19" s="44" t="str">
        <f>IF('D-1-2'!T19="","",'D-1-2'!T19)</f>
        <v/>
      </c>
      <c r="U19" s="44" t="str">
        <f ca="1">IF('D-1-2'!U19="","","【"&amp;ROUND(IFERROR(IF(ABS('D-1-2'!U19)&gt;=10,IF('D-1-2'!U19&gt;=0,'D-1-2'!U19*RANDBETWEEN(80,90)*0.01,'D-1-2'!U19*RANDBETWEEN(110,120)*0.01),'D-1-2'!U19-RANDBETWEEN(1,3)),0),0)&amp;"～"&amp;ROUND(IFERROR(IF(ABS('D-1-2'!U19)&gt;=10,IF('D-1-2'!U19&gt;=0,'D-1-2'!U19*RANDBETWEEN(110,120)*0.01,'D-1-2'!U19*RANDBETWEEN(80,90)*0.01),'D-1-2'!U19+RANDBETWEEN(1,3)),0),0)&amp;"】")</f>
        <v/>
      </c>
      <c r="V19" s="267" t="str">
        <f ca="1">IF('D-1-2'!V19="","","【"&amp;ROUND(IFERROR(IF(ABS('D-1-2'!V19)&gt;=10,IF('D-1-2'!V19&gt;=0,'D-1-2'!V19*RANDBETWEEN(80,90)*0.01,'D-1-2'!V19*RANDBETWEEN(110,120)*0.01),'D-1-2'!V19-RANDBETWEEN(1,3)),0),0)&amp;"～"&amp;ROUND(IFERROR(IF(ABS('D-1-2'!V19)&gt;=10,IF('D-1-2'!V19&gt;=0,'D-1-2'!V19*RANDBETWEEN(110,120)*0.01,'D-1-2'!V19*RANDBETWEEN(80,90)*0.01),'D-1-2'!V19+RANDBETWEEN(1,3)),0),0)&amp;"】")</f>
        <v>【-3～3】</v>
      </c>
      <c r="W19" s="270" t="str">
        <f ca="1">IF('D-1-2'!W19="","","【"&amp;ROUND(IFERROR(IF(ABS('D-1-2'!W19)&gt;=10,IF('D-1-2'!W19&gt;=0,'D-1-2'!W19*RANDBETWEEN(80,90)*0.01,'D-1-2'!W19*RANDBETWEEN(110,120)*0.01),'D-1-2'!W19-RANDBETWEEN(1,3)),0),0)&amp;"～"&amp;ROUND(IFERROR(IF(ABS('D-1-2'!W19)&gt;=10,IF('D-1-2'!W19&gt;=0,'D-1-2'!W19*RANDBETWEEN(110,120)*0.01,'D-1-2'!W19*RANDBETWEEN(80,90)*0.01),'D-1-2'!W19+RANDBETWEEN(1,3)),0),0)&amp;"】")</f>
        <v/>
      </c>
      <c r="X19"/>
    </row>
    <row r="20" spans="1:24" ht="26.25" customHeight="1" x14ac:dyDescent="0.15">
      <c r="A20"/>
      <c r="B20" s="36">
        <v>12</v>
      </c>
      <c r="C20" s="264" t="str">
        <f>IF('D-1-2'!C20="","",'D-1-2'!C20)</f>
        <v/>
      </c>
      <c r="D20" s="264" t="str">
        <f>IF('D-1-2'!D20="","",'D-1-2'!D20)</f>
        <v/>
      </c>
      <c r="E20" s="446" t="str">
        <f>IF('D-1-2'!E20="","",'D-1-2'!E20)</f>
        <v/>
      </c>
      <c r="F20" s="446" t="str">
        <f>IF('D-1-2'!F20="","",'D-1-2'!F20)</f>
        <v/>
      </c>
      <c r="G20" s="446" t="str">
        <f>IF('D-1-2'!G20="","",'D-1-2'!G20)</f>
        <v/>
      </c>
      <c r="H20" s="446" t="str">
        <f>IF('D-1-2'!H20="","",'D-1-2'!H20)</f>
        <v/>
      </c>
      <c r="I20" s="446" t="str">
        <f>IF('D-1-2'!I20="","",'D-1-2'!I20)</f>
        <v/>
      </c>
      <c r="J20" s="446" t="str">
        <f>IF('D-1-2'!J20="","",'D-1-2'!J20)</f>
        <v/>
      </c>
      <c r="K20" s="446" t="str">
        <f>IF('D-1-2'!K20="","",'D-1-2'!K20)</f>
        <v/>
      </c>
      <c r="L20" s="446" t="str">
        <f>IF('D-1-2'!L20="","",'D-1-2'!L20)</f>
        <v/>
      </c>
      <c r="M20" s="446" t="str">
        <f>IF('D-1-2'!M20="","",'D-1-2'!M20)</f>
        <v/>
      </c>
      <c r="N20" s="446" t="str">
        <f>IF('D-1-2'!N20="","",'D-1-2'!N20)</f>
        <v/>
      </c>
      <c r="O20" s="446" t="str">
        <f>IF('D-1-2'!O20="","",'D-1-2'!O20)</f>
        <v/>
      </c>
      <c r="P20" s="446" t="str">
        <f>IF('D-1-2'!P20="","",'D-1-2'!P20)</f>
        <v/>
      </c>
      <c r="Q20" s="265" t="str">
        <f>IF('D-1-2'!Q20="","",'D-1-2'!Q20)</f>
        <v/>
      </c>
      <c r="R20" s="265" t="str">
        <f>IF('D-1-2'!R20="","",'D-1-2'!R20)</f>
        <v/>
      </c>
      <c r="S20" s="44" t="str">
        <f ca="1">IF('D-1-2'!S20="","","【"&amp;ROUND(IFERROR(IF(ABS('D-1-2'!S20)&gt;=10,IF('D-1-2'!S20&gt;=0,'D-1-2'!S20*RANDBETWEEN(80,90)*0.01,'D-1-2'!S20*RANDBETWEEN(110,120)*0.01),'D-1-2'!S20-RANDBETWEEN(1,3)),0),0)&amp;"～"&amp;ROUND(IFERROR(IF(ABS('D-1-2'!S20)&gt;=10,IF('D-1-2'!S20&gt;=0,'D-1-2'!S20*RANDBETWEEN(110,120)*0.01,'D-1-2'!S20*RANDBETWEEN(80,90)*0.01),'D-1-2'!S20+RANDBETWEEN(1,3)),0),0)&amp;"】")</f>
        <v/>
      </c>
      <c r="T20" s="44" t="str">
        <f>IF('D-1-2'!T20="","",'D-1-2'!T20)</f>
        <v/>
      </c>
      <c r="U20" s="44" t="str">
        <f ca="1">IF('D-1-2'!U20="","","【"&amp;ROUND(IFERROR(IF(ABS('D-1-2'!U20)&gt;=10,IF('D-1-2'!U20&gt;=0,'D-1-2'!U20*RANDBETWEEN(80,90)*0.01,'D-1-2'!U20*RANDBETWEEN(110,120)*0.01),'D-1-2'!U20-RANDBETWEEN(1,3)),0),0)&amp;"～"&amp;ROUND(IFERROR(IF(ABS('D-1-2'!U20)&gt;=10,IF('D-1-2'!U20&gt;=0,'D-1-2'!U20*RANDBETWEEN(110,120)*0.01,'D-1-2'!U20*RANDBETWEEN(80,90)*0.01),'D-1-2'!U20+RANDBETWEEN(1,3)),0),0)&amp;"】")</f>
        <v/>
      </c>
      <c r="V20" s="267" t="str">
        <f ca="1">IF('D-1-2'!V20="","","【"&amp;ROUND(IFERROR(IF(ABS('D-1-2'!V20)&gt;=10,IF('D-1-2'!V20&gt;=0,'D-1-2'!V20*RANDBETWEEN(80,90)*0.01,'D-1-2'!V20*RANDBETWEEN(110,120)*0.01),'D-1-2'!V20-RANDBETWEEN(1,3)),0),0)&amp;"～"&amp;ROUND(IFERROR(IF(ABS('D-1-2'!V20)&gt;=10,IF('D-1-2'!V20&gt;=0,'D-1-2'!V20*RANDBETWEEN(110,120)*0.01,'D-1-2'!V20*RANDBETWEEN(80,90)*0.01),'D-1-2'!V20+RANDBETWEEN(1,3)),0),0)&amp;"】")</f>
        <v>【-2～3】</v>
      </c>
      <c r="W20" s="270" t="str">
        <f ca="1">IF('D-1-2'!W20="","","【"&amp;ROUND(IFERROR(IF(ABS('D-1-2'!W20)&gt;=10,IF('D-1-2'!W20&gt;=0,'D-1-2'!W20*RANDBETWEEN(80,90)*0.01,'D-1-2'!W20*RANDBETWEEN(110,120)*0.01),'D-1-2'!W20-RANDBETWEEN(1,3)),0),0)&amp;"～"&amp;ROUND(IFERROR(IF(ABS('D-1-2'!W20)&gt;=10,IF('D-1-2'!W20&gt;=0,'D-1-2'!W20*RANDBETWEEN(110,120)*0.01,'D-1-2'!W20*RANDBETWEEN(80,90)*0.01),'D-1-2'!W20+RANDBETWEEN(1,3)),0),0)&amp;"】")</f>
        <v/>
      </c>
      <c r="X20"/>
    </row>
    <row r="21" spans="1:24" ht="26.25" customHeight="1" x14ac:dyDescent="0.15">
      <c r="A21"/>
      <c r="B21" s="36">
        <v>13</v>
      </c>
      <c r="C21" s="264" t="str">
        <f>IF('D-1-2'!C21="","",'D-1-2'!C21)</f>
        <v/>
      </c>
      <c r="D21" s="264" t="str">
        <f>IF('D-1-2'!D21="","",'D-1-2'!D21)</f>
        <v/>
      </c>
      <c r="E21" s="446" t="str">
        <f>IF('D-1-2'!E21="","",'D-1-2'!E21)</f>
        <v/>
      </c>
      <c r="F21" s="446" t="str">
        <f>IF('D-1-2'!F21="","",'D-1-2'!F21)</f>
        <v/>
      </c>
      <c r="G21" s="446" t="str">
        <f>IF('D-1-2'!G21="","",'D-1-2'!G21)</f>
        <v/>
      </c>
      <c r="H21" s="446" t="str">
        <f>IF('D-1-2'!H21="","",'D-1-2'!H21)</f>
        <v/>
      </c>
      <c r="I21" s="446" t="str">
        <f>IF('D-1-2'!I21="","",'D-1-2'!I21)</f>
        <v/>
      </c>
      <c r="J21" s="446" t="str">
        <f>IF('D-1-2'!J21="","",'D-1-2'!J21)</f>
        <v/>
      </c>
      <c r="K21" s="446" t="str">
        <f>IF('D-1-2'!K21="","",'D-1-2'!K21)</f>
        <v/>
      </c>
      <c r="L21" s="446" t="str">
        <f>IF('D-1-2'!L21="","",'D-1-2'!L21)</f>
        <v/>
      </c>
      <c r="M21" s="446" t="str">
        <f>IF('D-1-2'!M21="","",'D-1-2'!M21)</f>
        <v/>
      </c>
      <c r="N21" s="446" t="str">
        <f>IF('D-1-2'!N21="","",'D-1-2'!N21)</f>
        <v/>
      </c>
      <c r="O21" s="446" t="str">
        <f>IF('D-1-2'!O21="","",'D-1-2'!O21)</f>
        <v/>
      </c>
      <c r="P21" s="446" t="str">
        <f>IF('D-1-2'!P21="","",'D-1-2'!P21)</f>
        <v/>
      </c>
      <c r="Q21" s="265" t="str">
        <f>IF('D-1-2'!Q21="","",'D-1-2'!Q21)</f>
        <v/>
      </c>
      <c r="R21" s="265" t="str">
        <f>IF('D-1-2'!R21="","",'D-1-2'!R21)</f>
        <v/>
      </c>
      <c r="S21" s="44" t="str">
        <f ca="1">IF('D-1-2'!S21="","","【"&amp;ROUND(IFERROR(IF(ABS('D-1-2'!S21)&gt;=10,IF('D-1-2'!S21&gt;=0,'D-1-2'!S21*RANDBETWEEN(80,90)*0.01,'D-1-2'!S21*RANDBETWEEN(110,120)*0.01),'D-1-2'!S21-RANDBETWEEN(1,3)),0),0)&amp;"～"&amp;ROUND(IFERROR(IF(ABS('D-1-2'!S21)&gt;=10,IF('D-1-2'!S21&gt;=0,'D-1-2'!S21*RANDBETWEEN(110,120)*0.01,'D-1-2'!S21*RANDBETWEEN(80,90)*0.01),'D-1-2'!S21+RANDBETWEEN(1,3)),0),0)&amp;"】")</f>
        <v/>
      </c>
      <c r="T21" s="44" t="str">
        <f>IF('D-1-2'!T21="","",'D-1-2'!T21)</f>
        <v/>
      </c>
      <c r="U21" s="44" t="str">
        <f ca="1">IF('D-1-2'!U21="","","【"&amp;ROUND(IFERROR(IF(ABS('D-1-2'!U21)&gt;=10,IF('D-1-2'!U21&gt;=0,'D-1-2'!U21*RANDBETWEEN(80,90)*0.01,'D-1-2'!U21*RANDBETWEEN(110,120)*0.01),'D-1-2'!U21-RANDBETWEEN(1,3)),0),0)&amp;"～"&amp;ROUND(IFERROR(IF(ABS('D-1-2'!U21)&gt;=10,IF('D-1-2'!U21&gt;=0,'D-1-2'!U21*RANDBETWEEN(110,120)*0.01,'D-1-2'!U21*RANDBETWEEN(80,90)*0.01),'D-1-2'!U21+RANDBETWEEN(1,3)),0),0)&amp;"】")</f>
        <v/>
      </c>
      <c r="V21" s="267" t="str">
        <f ca="1">IF('D-1-2'!V21="","","【"&amp;ROUND(IFERROR(IF(ABS('D-1-2'!V21)&gt;=10,IF('D-1-2'!V21&gt;=0,'D-1-2'!V21*RANDBETWEEN(80,90)*0.01,'D-1-2'!V21*RANDBETWEEN(110,120)*0.01),'D-1-2'!V21-RANDBETWEEN(1,3)),0),0)&amp;"～"&amp;ROUND(IFERROR(IF(ABS('D-1-2'!V21)&gt;=10,IF('D-1-2'!V21&gt;=0,'D-1-2'!V21*RANDBETWEEN(110,120)*0.01,'D-1-2'!V21*RANDBETWEEN(80,90)*0.01),'D-1-2'!V21+RANDBETWEEN(1,3)),0),0)&amp;"】")</f>
        <v>【-1～1】</v>
      </c>
      <c r="W21" s="270" t="str">
        <f ca="1">IF('D-1-2'!W21="","","【"&amp;ROUND(IFERROR(IF(ABS('D-1-2'!W21)&gt;=10,IF('D-1-2'!W21&gt;=0,'D-1-2'!W21*RANDBETWEEN(80,90)*0.01,'D-1-2'!W21*RANDBETWEEN(110,120)*0.01),'D-1-2'!W21-RANDBETWEEN(1,3)),0),0)&amp;"～"&amp;ROUND(IFERROR(IF(ABS('D-1-2'!W21)&gt;=10,IF('D-1-2'!W21&gt;=0,'D-1-2'!W21*RANDBETWEEN(110,120)*0.01,'D-1-2'!W21*RANDBETWEEN(80,90)*0.01),'D-1-2'!W21+RANDBETWEEN(1,3)),0),0)&amp;"】")</f>
        <v/>
      </c>
      <c r="X21"/>
    </row>
    <row r="22" spans="1:24" ht="26.25" customHeight="1" x14ac:dyDescent="0.15">
      <c r="A22"/>
      <c r="B22" s="36">
        <v>14</v>
      </c>
      <c r="C22" s="264" t="str">
        <f>IF('D-1-2'!C22="","",'D-1-2'!C22)</f>
        <v/>
      </c>
      <c r="D22" s="264" t="str">
        <f>IF('D-1-2'!D22="","",'D-1-2'!D22)</f>
        <v/>
      </c>
      <c r="E22" s="446" t="str">
        <f>IF('D-1-2'!E22="","",'D-1-2'!E22)</f>
        <v/>
      </c>
      <c r="F22" s="446" t="str">
        <f>IF('D-1-2'!F22="","",'D-1-2'!F22)</f>
        <v/>
      </c>
      <c r="G22" s="446" t="str">
        <f>IF('D-1-2'!G22="","",'D-1-2'!G22)</f>
        <v/>
      </c>
      <c r="H22" s="446" t="str">
        <f>IF('D-1-2'!H22="","",'D-1-2'!H22)</f>
        <v/>
      </c>
      <c r="I22" s="446" t="str">
        <f>IF('D-1-2'!I22="","",'D-1-2'!I22)</f>
        <v/>
      </c>
      <c r="J22" s="446" t="str">
        <f>IF('D-1-2'!J22="","",'D-1-2'!J22)</f>
        <v/>
      </c>
      <c r="K22" s="446" t="str">
        <f>IF('D-1-2'!K22="","",'D-1-2'!K22)</f>
        <v/>
      </c>
      <c r="L22" s="446" t="str">
        <f>IF('D-1-2'!L22="","",'D-1-2'!L22)</f>
        <v/>
      </c>
      <c r="M22" s="446" t="str">
        <f>IF('D-1-2'!M22="","",'D-1-2'!M22)</f>
        <v/>
      </c>
      <c r="N22" s="446" t="str">
        <f>IF('D-1-2'!N22="","",'D-1-2'!N22)</f>
        <v/>
      </c>
      <c r="O22" s="446" t="str">
        <f>IF('D-1-2'!O22="","",'D-1-2'!O22)</f>
        <v/>
      </c>
      <c r="P22" s="446" t="str">
        <f>IF('D-1-2'!P22="","",'D-1-2'!P22)</f>
        <v/>
      </c>
      <c r="Q22" s="265" t="str">
        <f>IF('D-1-2'!Q22="","",'D-1-2'!Q22)</f>
        <v/>
      </c>
      <c r="R22" s="265" t="str">
        <f>IF('D-1-2'!R22="","",'D-1-2'!R22)</f>
        <v/>
      </c>
      <c r="S22" s="44" t="str">
        <f ca="1">IF('D-1-2'!S22="","","【"&amp;ROUND(IFERROR(IF(ABS('D-1-2'!S22)&gt;=10,IF('D-1-2'!S22&gt;=0,'D-1-2'!S22*RANDBETWEEN(80,90)*0.01,'D-1-2'!S22*RANDBETWEEN(110,120)*0.01),'D-1-2'!S22-RANDBETWEEN(1,3)),0),0)&amp;"～"&amp;ROUND(IFERROR(IF(ABS('D-1-2'!S22)&gt;=10,IF('D-1-2'!S22&gt;=0,'D-1-2'!S22*RANDBETWEEN(110,120)*0.01,'D-1-2'!S22*RANDBETWEEN(80,90)*0.01),'D-1-2'!S22+RANDBETWEEN(1,3)),0),0)&amp;"】")</f>
        <v/>
      </c>
      <c r="T22" s="44" t="str">
        <f>IF('D-1-2'!T22="","",'D-1-2'!T22)</f>
        <v/>
      </c>
      <c r="U22" s="44" t="str">
        <f ca="1">IF('D-1-2'!U22="","","【"&amp;ROUND(IFERROR(IF(ABS('D-1-2'!U22)&gt;=10,IF('D-1-2'!U22&gt;=0,'D-1-2'!U22*RANDBETWEEN(80,90)*0.01,'D-1-2'!U22*RANDBETWEEN(110,120)*0.01),'D-1-2'!U22-RANDBETWEEN(1,3)),0),0)&amp;"～"&amp;ROUND(IFERROR(IF(ABS('D-1-2'!U22)&gt;=10,IF('D-1-2'!U22&gt;=0,'D-1-2'!U22*RANDBETWEEN(110,120)*0.01,'D-1-2'!U22*RANDBETWEEN(80,90)*0.01),'D-1-2'!U22+RANDBETWEEN(1,3)),0),0)&amp;"】")</f>
        <v/>
      </c>
      <c r="V22" s="267" t="str">
        <f ca="1">IF('D-1-2'!V22="","","【"&amp;ROUND(IFERROR(IF(ABS('D-1-2'!V22)&gt;=10,IF('D-1-2'!V22&gt;=0,'D-1-2'!V22*RANDBETWEEN(80,90)*0.01,'D-1-2'!V22*RANDBETWEEN(110,120)*0.01),'D-1-2'!V22-RANDBETWEEN(1,3)),0),0)&amp;"～"&amp;ROUND(IFERROR(IF(ABS('D-1-2'!V22)&gt;=10,IF('D-1-2'!V22&gt;=0,'D-1-2'!V22*RANDBETWEEN(110,120)*0.01,'D-1-2'!V22*RANDBETWEEN(80,90)*0.01),'D-1-2'!V22+RANDBETWEEN(1,3)),0),0)&amp;"】")</f>
        <v>【-3～1】</v>
      </c>
      <c r="W22" s="270" t="str">
        <f ca="1">IF('D-1-2'!W22="","","【"&amp;ROUND(IFERROR(IF(ABS('D-1-2'!W22)&gt;=10,IF('D-1-2'!W22&gt;=0,'D-1-2'!W22*RANDBETWEEN(80,90)*0.01,'D-1-2'!W22*RANDBETWEEN(110,120)*0.01),'D-1-2'!W22-RANDBETWEEN(1,3)),0),0)&amp;"～"&amp;ROUND(IFERROR(IF(ABS('D-1-2'!W22)&gt;=10,IF('D-1-2'!W22&gt;=0,'D-1-2'!W22*RANDBETWEEN(110,120)*0.01,'D-1-2'!W22*RANDBETWEEN(80,90)*0.01),'D-1-2'!W22+RANDBETWEEN(1,3)),0),0)&amp;"】")</f>
        <v/>
      </c>
      <c r="X22"/>
    </row>
    <row r="23" spans="1:24" ht="26.25" customHeight="1" x14ac:dyDescent="0.15">
      <c r="A23"/>
      <c r="B23" s="36">
        <v>15</v>
      </c>
      <c r="C23" s="264" t="str">
        <f>IF('D-1-2'!C23="","",'D-1-2'!C23)</f>
        <v/>
      </c>
      <c r="D23" s="264" t="str">
        <f>IF('D-1-2'!D23="","",'D-1-2'!D23)</f>
        <v/>
      </c>
      <c r="E23" s="446" t="str">
        <f>IF('D-1-2'!E23="","",'D-1-2'!E23)</f>
        <v/>
      </c>
      <c r="F23" s="446" t="str">
        <f>IF('D-1-2'!F23="","",'D-1-2'!F23)</f>
        <v/>
      </c>
      <c r="G23" s="446" t="str">
        <f>IF('D-1-2'!G23="","",'D-1-2'!G23)</f>
        <v/>
      </c>
      <c r="H23" s="446" t="str">
        <f>IF('D-1-2'!H23="","",'D-1-2'!H23)</f>
        <v/>
      </c>
      <c r="I23" s="446" t="str">
        <f>IF('D-1-2'!I23="","",'D-1-2'!I23)</f>
        <v/>
      </c>
      <c r="J23" s="446" t="str">
        <f>IF('D-1-2'!J23="","",'D-1-2'!J23)</f>
        <v/>
      </c>
      <c r="K23" s="446" t="str">
        <f>IF('D-1-2'!K23="","",'D-1-2'!K23)</f>
        <v/>
      </c>
      <c r="L23" s="446" t="str">
        <f>IF('D-1-2'!L23="","",'D-1-2'!L23)</f>
        <v/>
      </c>
      <c r="M23" s="446" t="str">
        <f>IF('D-1-2'!M23="","",'D-1-2'!M23)</f>
        <v/>
      </c>
      <c r="N23" s="446" t="str">
        <f>IF('D-1-2'!N23="","",'D-1-2'!N23)</f>
        <v/>
      </c>
      <c r="O23" s="446" t="str">
        <f>IF('D-1-2'!O23="","",'D-1-2'!O23)</f>
        <v/>
      </c>
      <c r="P23" s="446" t="str">
        <f>IF('D-1-2'!P23="","",'D-1-2'!P23)</f>
        <v/>
      </c>
      <c r="Q23" s="265" t="str">
        <f>IF('D-1-2'!Q23="","",'D-1-2'!Q23)</f>
        <v/>
      </c>
      <c r="R23" s="265" t="str">
        <f>IF('D-1-2'!R23="","",'D-1-2'!R23)</f>
        <v/>
      </c>
      <c r="S23" s="44" t="str">
        <f ca="1">IF('D-1-2'!S23="","","【"&amp;ROUND(IFERROR(IF(ABS('D-1-2'!S23)&gt;=10,IF('D-1-2'!S23&gt;=0,'D-1-2'!S23*RANDBETWEEN(80,90)*0.01,'D-1-2'!S23*RANDBETWEEN(110,120)*0.01),'D-1-2'!S23-RANDBETWEEN(1,3)),0),0)&amp;"～"&amp;ROUND(IFERROR(IF(ABS('D-1-2'!S23)&gt;=10,IF('D-1-2'!S23&gt;=0,'D-1-2'!S23*RANDBETWEEN(110,120)*0.01,'D-1-2'!S23*RANDBETWEEN(80,90)*0.01),'D-1-2'!S23+RANDBETWEEN(1,3)),0),0)&amp;"】")</f>
        <v/>
      </c>
      <c r="T23" s="44" t="str">
        <f>IF('D-1-2'!T23="","",'D-1-2'!T23)</f>
        <v/>
      </c>
      <c r="U23" s="44" t="str">
        <f ca="1">IF('D-1-2'!U23="","","【"&amp;ROUND(IFERROR(IF(ABS('D-1-2'!U23)&gt;=10,IF('D-1-2'!U23&gt;=0,'D-1-2'!U23*RANDBETWEEN(80,90)*0.01,'D-1-2'!U23*RANDBETWEEN(110,120)*0.01),'D-1-2'!U23-RANDBETWEEN(1,3)),0),0)&amp;"～"&amp;ROUND(IFERROR(IF(ABS('D-1-2'!U23)&gt;=10,IF('D-1-2'!U23&gt;=0,'D-1-2'!U23*RANDBETWEEN(110,120)*0.01,'D-1-2'!U23*RANDBETWEEN(80,90)*0.01),'D-1-2'!U23+RANDBETWEEN(1,3)),0),0)&amp;"】")</f>
        <v/>
      </c>
      <c r="V23" s="267" t="str">
        <f ca="1">IF('D-1-2'!V23="","","【"&amp;ROUND(IFERROR(IF(ABS('D-1-2'!V23)&gt;=10,IF('D-1-2'!V23&gt;=0,'D-1-2'!V23*RANDBETWEEN(80,90)*0.01,'D-1-2'!V23*RANDBETWEEN(110,120)*0.01),'D-1-2'!V23-RANDBETWEEN(1,3)),0),0)&amp;"～"&amp;ROUND(IFERROR(IF(ABS('D-1-2'!V23)&gt;=10,IF('D-1-2'!V23&gt;=0,'D-1-2'!V23*RANDBETWEEN(110,120)*0.01,'D-1-2'!V23*RANDBETWEEN(80,90)*0.01),'D-1-2'!V23+RANDBETWEEN(1,3)),0),0)&amp;"】")</f>
        <v>【-1～3】</v>
      </c>
      <c r="W23" s="270" t="str">
        <f ca="1">IF('D-1-2'!W23="","","【"&amp;ROUND(IFERROR(IF(ABS('D-1-2'!W23)&gt;=10,IF('D-1-2'!W23&gt;=0,'D-1-2'!W23*RANDBETWEEN(80,90)*0.01,'D-1-2'!W23*RANDBETWEEN(110,120)*0.01),'D-1-2'!W23-RANDBETWEEN(1,3)),0),0)&amp;"～"&amp;ROUND(IFERROR(IF(ABS('D-1-2'!W23)&gt;=10,IF('D-1-2'!W23&gt;=0,'D-1-2'!W23*RANDBETWEEN(110,120)*0.01,'D-1-2'!W23*RANDBETWEEN(80,90)*0.01),'D-1-2'!W23+RANDBETWEEN(1,3)),0),0)&amp;"】")</f>
        <v/>
      </c>
      <c r="X23"/>
    </row>
    <row r="24" spans="1:24" ht="26.25" customHeight="1" thickBot="1" x14ac:dyDescent="0.2">
      <c r="A24"/>
      <c r="B24" s="36">
        <v>16</v>
      </c>
      <c r="C24" s="264" t="str">
        <f>IF('D-1-2'!C24="","",'D-1-2'!C24)</f>
        <v/>
      </c>
      <c r="D24" s="264" t="str">
        <f>IF('D-1-2'!D24="","",'D-1-2'!D24)</f>
        <v/>
      </c>
      <c r="E24" s="447" t="str">
        <f>IF('D-1-2'!E24="","",'D-1-2'!E24)</f>
        <v/>
      </c>
      <c r="F24" s="447" t="str">
        <f>IF('D-1-2'!F24="","",'D-1-2'!F24)</f>
        <v/>
      </c>
      <c r="G24" s="447" t="str">
        <f>IF('D-1-2'!G24="","",'D-1-2'!G24)</f>
        <v/>
      </c>
      <c r="H24" s="447" t="str">
        <f>IF('D-1-2'!H24="","",'D-1-2'!H24)</f>
        <v/>
      </c>
      <c r="I24" s="447" t="str">
        <f>IF('D-1-2'!I24="","",'D-1-2'!I24)</f>
        <v/>
      </c>
      <c r="J24" s="447" t="str">
        <f>IF('D-1-2'!J24="","",'D-1-2'!J24)</f>
        <v/>
      </c>
      <c r="K24" s="447" t="str">
        <f>IF('D-1-2'!K24="","",'D-1-2'!K24)</f>
        <v/>
      </c>
      <c r="L24" s="447" t="str">
        <f>IF('D-1-2'!L24="","",'D-1-2'!L24)</f>
        <v/>
      </c>
      <c r="M24" s="447" t="str">
        <f>IF('D-1-2'!M24="","",'D-1-2'!M24)</f>
        <v/>
      </c>
      <c r="N24" s="447" t="str">
        <f>IF('D-1-2'!N24="","",'D-1-2'!N24)</f>
        <v/>
      </c>
      <c r="O24" s="446" t="str">
        <f>IF('D-1-2'!O24="","",'D-1-2'!O24)</f>
        <v/>
      </c>
      <c r="P24" s="446" t="str">
        <f>IF('D-1-2'!P24="","",'D-1-2'!P24)</f>
        <v/>
      </c>
      <c r="Q24" s="320" t="str">
        <f>IF('D-1-2'!Q24="","",'D-1-2'!Q24)</f>
        <v/>
      </c>
      <c r="R24" s="320" t="str">
        <f>IF('D-1-2'!R24="","",'D-1-2'!R24)</f>
        <v/>
      </c>
      <c r="S24" s="45" t="str">
        <f ca="1">IF('D-1-2'!S24="","","【"&amp;ROUND(IFERROR(IF(ABS('D-1-2'!S24)&gt;=10,IF('D-1-2'!S24&gt;=0,'D-1-2'!S24*RANDBETWEEN(80,90)*0.01,'D-1-2'!S24*RANDBETWEEN(110,120)*0.01),'D-1-2'!S24-RANDBETWEEN(1,3)),0),0)&amp;"～"&amp;ROUND(IFERROR(IF(ABS('D-1-2'!S24)&gt;=10,IF('D-1-2'!S24&gt;=0,'D-1-2'!S24*RANDBETWEEN(110,120)*0.01,'D-1-2'!S24*RANDBETWEEN(80,90)*0.01),'D-1-2'!S24+RANDBETWEEN(1,3)),0),0)&amp;"】")</f>
        <v/>
      </c>
      <c r="T24" s="45" t="str">
        <f>IF('D-1-2'!T24="","",'D-1-2'!T24)</f>
        <v/>
      </c>
      <c r="U24" s="45" t="str">
        <f ca="1">IF('D-1-2'!U24="","","【"&amp;ROUND(IFERROR(IF(ABS('D-1-2'!U24)&gt;=10,IF('D-1-2'!U24&gt;=0,'D-1-2'!U24*RANDBETWEEN(80,90)*0.01,'D-1-2'!U24*RANDBETWEEN(110,120)*0.01),'D-1-2'!U24-RANDBETWEEN(1,3)),0),0)&amp;"～"&amp;ROUND(IFERROR(IF(ABS('D-1-2'!U24)&gt;=10,IF('D-1-2'!U24&gt;=0,'D-1-2'!U24*RANDBETWEEN(110,120)*0.01,'D-1-2'!U24*RANDBETWEEN(80,90)*0.01),'D-1-2'!U24+RANDBETWEEN(1,3)),0),0)&amp;"】")</f>
        <v/>
      </c>
      <c r="V24" s="268" t="str">
        <f ca="1">IF('D-1-2'!V24="","","【"&amp;ROUND(IFERROR(IF(ABS('D-1-2'!V24)&gt;=10,IF('D-1-2'!V24&gt;=0,'D-1-2'!V24*RANDBETWEEN(80,90)*0.01,'D-1-2'!V24*RANDBETWEEN(110,120)*0.01),'D-1-2'!V24-RANDBETWEEN(1,3)),0),0)&amp;"～"&amp;ROUND(IFERROR(IF(ABS('D-1-2'!V24)&gt;=10,IF('D-1-2'!V24&gt;=0,'D-1-2'!V24*RANDBETWEEN(110,120)*0.01,'D-1-2'!V24*RANDBETWEEN(80,90)*0.01),'D-1-2'!V24+RANDBETWEEN(1,3)),0),0)&amp;"】")</f>
        <v>【-3～2】</v>
      </c>
      <c r="W24" s="271" t="str">
        <f ca="1">IF('D-1-2'!W24="","","【"&amp;ROUND(IFERROR(IF(ABS('D-1-2'!W24)&gt;=10,IF('D-1-2'!W24&gt;=0,'D-1-2'!W24*RANDBETWEEN(80,90)*0.01,'D-1-2'!W24*RANDBETWEEN(110,120)*0.01),'D-1-2'!W24-RANDBETWEEN(1,3)),0),0)&amp;"～"&amp;ROUND(IFERROR(IF(ABS('D-1-2'!W24)&gt;=10,IF('D-1-2'!W24&gt;=0,'D-1-2'!W24*RANDBETWEEN(110,120)*0.01,'D-1-2'!W24*RANDBETWEEN(80,90)*0.01),'D-1-2'!W24+RANDBETWEEN(1,3)),0),0)&amp;"】")</f>
        <v/>
      </c>
      <c r="X24"/>
    </row>
    <row r="25" spans="1:24" ht="28.5" customHeight="1" thickTop="1" thickBot="1" x14ac:dyDescent="0.2">
      <c r="B25" s="222" t="s">
        <v>300</v>
      </c>
      <c r="C25" s="223"/>
      <c r="D25" s="223"/>
      <c r="E25" s="374"/>
      <c r="F25" s="374"/>
      <c r="G25" s="374"/>
      <c r="H25" s="374"/>
      <c r="I25" s="374"/>
      <c r="J25" s="374"/>
      <c r="K25" s="374"/>
      <c r="L25" s="374"/>
      <c r="M25" s="374"/>
      <c r="N25" s="375"/>
      <c r="O25" s="375"/>
      <c r="P25" s="375"/>
      <c r="Q25" s="375"/>
      <c r="R25" s="375"/>
      <c r="S25" s="220" t="str">
        <f ca="1">IF(SUM('D-1-2'!S9:S24)=0,"","【"&amp;ROUND(IFERROR(IF(ABS('D-1-2'!S25)&gt;=10,IF('D-1-2'!S25&gt;=0,'D-1-2'!S25*RANDBETWEEN(80,90)*0.01,'D-1-2'!S25*RANDBETWEEN(110,120)*0.01),'D-1-2'!S25-RANDBETWEEN(1,3)),0),0)&amp;"～"&amp;ROUND(IFERROR(IF(ABS('D-1-2'!S25)&gt;=10,IF('D-1-2'!S25&gt;=0,'D-1-2'!S25*RANDBETWEEN(110,120)*0.01,'D-1-2'!S25*RANDBETWEEN(80,90)*0.01),'D-1-2'!S25+RANDBETWEEN(1,3)),0),0)&amp;"】")</f>
        <v/>
      </c>
      <c r="T25" s="376"/>
      <c r="U25" s="220" t="str">
        <f ca="1">IF('D-1-2'!U25="","","【"&amp;ROUND(IFERROR(IF(ABS('D-1-2'!U25)&gt;=10,IF('D-1-2'!U25&gt;=0,'D-1-2'!U25*RANDBETWEEN(80,90)*0.01,'D-1-2'!U25*RANDBETWEEN(110,120)*0.01),'D-1-2'!U25-RANDBETWEEN(1,3)),0),0)&amp;"～"&amp;ROUND(IFERROR(IF(ABS('D-1-2'!U25)&gt;=10,IF('D-1-2'!U25&gt;=0,'D-1-2'!U25*RANDBETWEEN(110,120)*0.01,'D-1-2'!U25*RANDBETWEEN(80,90)*0.01),'D-1-2'!U25+RANDBETWEEN(1,3)),0),0)&amp;"】")</f>
        <v>【-2～3】</v>
      </c>
      <c r="V25" s="220" t="str">
        <f ca="1">IF('D-1-2'!V25="","","【"&amp;ROUND(IFERROR(IF(ABS('D-1-2'!V25)&gt;=10,IF('D-1-2'!V25&gt;=0,'D-1-2'!V25*RANDBETWEEN(80,90)*0.01,'D-1-2'!V25*RANDBETWEEN(110,120)*0.01),'D-1-2'!V25-RANDBETWEEN(1,3)),0),0)&amp;"～"&amp;ROUND(IFERROR(IF(ABS('D-1-2'!V25)&gt;=10,IF('D-1-2'!V25&gt;=0,'D-1-2'!V25*RANDBETWEEN(110,120)*0.01,'D-1-2'!V25*RANDBETWEEN(80,90)*0.01),'D-1-2'!V25+RANDBETWEEN(1,3)),0),0)&amp;"】")</f>
        <v>【-1～1】</v>
      </c>
      <c r="W25" s="272" t="str">
        <f ca="1">IF('D-1-2'!W25="","","【"&amp;ROUND(IFERROR(IF(ABS('D-1-2'!W25)&gt;=10,IF('D-1-2'!W25&gt;=0,'D-1-2'!W25*RANDBETWEEN(80,90)*0.01,'D-1-2'!W25*RANDBETWEEN(110,120)*0.01),'D-1-2'!W25-RANDBETWEEN(1,3)),0),0)&amp;"～"&amp;ROUND(IFERROR(IF(ABS('D-1-2'!W25)&gt;=10,IF('D-1-2'!W25&gt;=0,'D-1-2'!W25*RANDBETWEEN(110,120)*0.01,'D-1-2'!W25*RANDBETWEEN(80,90)*0.01),'D-1-2'!W25+RANDBETWEEN(1,3)),0),0)&amp;"】")</f>
        <v>【-3～3】</v>
      </c>
      <c r="X25"/>
    </row>
    <row r="26" spans="1:24" x14ac:dyDescent="0.15">
      <c r="B26" s="38"/>
      <c r="N26"/>
      <c r="O26"/>
      <c r="P26"/>
      <c r="Q26"/>
      <c r="R26"/>
      <c r="S26"/>
      <c r="T26"/>
      <c r="U26"/>
      <c r="V26"/>
      <c r="W26"/>
      <c r="X26"/>
    </row>
    <row r="27" spans="1:24" ht="13.5" customHeight="1" x14ac:dyDescent="0.15">
      <c r="B27" s="38"/>
    </row>
  </sheetData>
  <mergeCells count="3">
    <mergeCell ref="B4:D4"/>
    <mergeCell ref="B6:X6"/>
    <mergeCell ref="E4:G4"/>
  </mergeCells>
  <phoneticPr fontId="16"/>
  <printOptions horizontalCentered="1"/>
  <pageMargins left="0.23622047244094491" right="0.23622047244094491" top="0.74803149606299213" bottom="0.74803149606299213" header="0.31496062992125984" footer="0.31496062992125984"/>
  <pageSetup paperSize="9" scale="35"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7"/>
  <sheetViews>
    <sheetView showGridLines="0" view="pageBreakPreview" zoomScale="70" zoomScaleNormal="40" zoomScaleSheetLayoutView="70" workbookViewId="0">
      <selection activeCell="F17" sqref="F17"/>
    </sheetView>
  </sheetViews>
  <sheetFormatPr defaultColWidth="9" defaultRowHeight="13.5" x14ac:dyDescent="0.15"/>
  <cols>
    <col min="1" max="1" width="2.125" style="43" customWidth="1"/>
    <col min="2" max="4" width="2.5" style="43" customWidth="1"/>
    <col min="5" max="5" width="8.875" style="43" customWidth="1"/>
    <col min="6" max="6" width="45.125" style="43" customWidth="1"/>
    <col min="7" max="10" width="48.125" style="43" customWidth="1"/>
    <col min="11" max="11" width="2.5" style="43" customWidth="1"/>
    <col min="12" max="16384" width="9" style="43"/>
  </cols>
  <sheetData>
    <row r="1" spans="1:10" ht="28.35" customHeight="1" x14ac:dyDescent="0.15">
      <c r="A1" s="117"/>
      <c r="B1" s="142" t="str">
        <f>コード!A1</f>
        <v>溶融亜鉛めっき鋼帯及び鋼板（輸入者）</v>
      </c>
      <c r="C1" s="142"/>
      <c r="D1" s="142"/>
    </row>
    <row r="2" spans="1:10" ht="22.35" customHeight="1" x14ac:dyDescent="0.15">
      <c r="A2" s="119"/>
      <c r="B2" s="82" t="s">
        <v>303</v>
      </c>
      <c r="C2" s="82"/>
      <c r="D2" s="82"/>
    </row>
    <row r="3" spans="1:10" s="1" customFormat="1" ht="9.75" customHeight="1" thickBot="1" x14ac:dyDescent="0.2">
      <c r="B3" s="84"/>
      <c r="C3" s="84"/>
      <c r="D3" s="84"/>
      <c r="E3" s="85"/>
      <c r="F3" s="85"/>
      <c r="G3" s="85"/>
      <c r="H3" s="85"/>
      <c r="I3" s="85"/>
    </row>
    <row r="4" spans="1:10" s="1" customFormat="1" ht="19.5" customHeight="1" thickBot="1" x14ac:dyDescent="0.2">
      <c r="B4" s="1125" t="s">
        <v>10</v>
      </c>
      <c r="C4" s="1126"/>
      <c r="D4" s="1126"/>
      <c r="E4" s="1126"/>
      <c r="F4" s="1127"/>
      <c r="G4" s="1123" t="str">
        <f>IF(様式一覧表!D5="","",様式一覧表!D5)</f>
        <v/>
      </c>
      <c r="H4" s="1124"/>
      <c r="I4" s="43"/>
      <c r="J4" s="43"/>
    </row>
    <row r="5" spans="1:10" s="1" customFormat="1" ht="9" customHeight="1" x14ac:dyDescent="0.15">
      <c r="B5" s="85"/>
      <c r="C5" s="85"/>
      <c r="D5" s="85"/>
      <c r="E5" s="85"/>
      <c r="F5" s="85"/>
      <c r="G5" s="85"/>
      <c r="H5" s="85"/>
      <c r="I5" s="85"/>
    </row>
    <row r="6" spans="1:10" ht="21.75" customHeight="1" x14ac:dyDescent="0.15">
      <c r="B6" s="83" t="s">
        <v>304</v>
      </c>
      <c r="C6" s="83"/>
      <c r="D6" s="83"/>
      <c r="E6" s="83"/>
      <c r="F6" s="83"/>
    </row>
    <row r="7" spans="1:10" ht="28.5" customHeight="1" x14ac:dyDescent="0.15">
      <c r="B7" s="166" t="s">
        <v>305</v>
      </c>
      <c r="C7" s="166"/>
      <c r="D7" s="166"/>
      <c r="E7" s="201"/>
      <c r="F7" s="202"/>
      <c r="G7" s="167"/>
      <c r="H7" s="167"/>
      <c r="I7" s="167"/>
      <c r="J7" s="167"/>
    </row>
    <row r="8" spans="1:10" ht="28.5" customHeight="1" x14ac:dyDescent="0.15">
      <c r="B8" s="168" t="s">
        <v>306</v>
      </c>
      <c r="C8" s="172"/>
      <c r="D8" s="172"/>
      <c r="E8" s="86"/>
      <c r="F8" s="172"/>
      <c r="G8" s="206"/>
      <c r="H8" s="208"/>
      <c r="I8" s="208"/>
      <c r="J8" s="207"/>
    </row>
    <row r="9" spans="1:10" s="173" customFormat="1" ht="21" customHeight="1" x14ac:dyDescent="0.15">
      <c r="B9" s="204"/>
      <c r="C9" s="1128" t="s">
        <v>307</v>
      </c>
      <c r="D9" s="1129"/>
      <c r="E9" s="1129"/>
      <c r="F9" s="1129"/>
      <c r="G9" s="215"/>
      <c r="H9" s="208"/>
      <c r="I9" s="208"/>
      <c r="J9" s="207"/>
    </row>
    <row r="10" spans="1:10" s="173" customFormat="1" ht="21" customHeight="1" x14ac:dyDescent="0.15">
      <c r="A10" s="846"/>
      <c r="B10" s="847"/>
      <c r="C10" s="848"/>
      <c r="D10" s="849" t="s">
        <v>159</v>
      </c>
      <c r="E10" s="850"/>
      <c r="F10" s="850"/>
      <c r="G10" s="203"/>
      <c r="H10" s="203"/>
      <c r="I10" s="203"/>
      <c r="J10" s="205"/>
    </row>
    <row r="11" spans="1:10" s="173" customFormat="1" ht="21" customHeight="1" x14ac:dyDescent="0.15">
      <c r="A11" s="846"/>
      <c r="B11" s="847"/>
      <c r="C11" s="848"/>
      <c r="D11" s="933" t="str">
        <f>コード!B5</f>
        <v>品種コード①（製品の形状）</v>
      </c>
      <c r="E11" s="934"/>
      <c r="F11" s="934"/>
      <c r="G11" s="448"/>
      <c r="H11" s="448"/>
      <c r="I11" s="448"/>
      <c r="J11" s="448"/>
    </row>
    <row r="12" spans="1:10" s="173" customFormat="1" ht="21" customHeight="1" x14ac:dyDescent="0.15">
      <c r="A12" s="846"/>
      <c r="B12" s="847"/>
      <c r="C12" s="848"/>
      <c r="D12" s="933" t="str">
        <f>コード!B11</f>
        <v>品種コード②（エッジの状態）</v>
      </c>
      <c r="E12" s="934"/>
      <c r="F12" s="934"/>
      <c r="G12" s="448"/>
      <c r="H12" s="448"/>
      <c r="I12" s="448"/>
      <c r="J12" s="448"/>
    </row>
    <row r="13" spans="1:10" s="173" customFormat="1" ht="21" customHeight="1" x14ac:dyDescent="0.15">
      <c r="A13" s="846"/>
      <c r="B13" s="847"/>
      <c r="C13" s="848"/>
      <c r="D13" s="933" t="str">
        <f>コード!B15</f>
        <v>品種コード③（原板の圧延方法）</v>
      </c>
      <c r="E13" s="934"/>
      <c r="F13" s="934"/>
      <c r="G13" s="448"/>
      <c r="H13" s="448"/>
      <c r="I13" s="448"/>
      <c r="J13" s="448"/>
    </row>
    <row r="14" spans="1:10" s="173" customFormat="1" ht="21" customHeight="1" x14ac:dyDescent="0.15">
      <c r="A14" s="846"/>
      <c r="B14" s="847"/>
      <c r="C14" s="848"/>
      <c r="D14" s="933" t="str">
        <f>コード!B19</f>
        <v>品種コード④（原板の厚み）</v>
      </c>
      <c r="E14" s="934"/>
      <c r="F14" s="934"/>
      <c r="G14" s="448"/>
      <c r="H14" s="448"/>
      <c r="I14" s="448"/>
      <c r="J14" s="448"/>
    </row>
    <row r="15" spans="1:10" s="173" customFormat="1" ht="21" customHeight="1" x14ac:dyDescent="0.15">
      <c r="A15" s="846"/>
      <c r="B15" s="847"/>
      <c r="C15" s="848"/>
      <c r="D15" s="933" t="str">
        <f>コード!B50</f>
        <v>品種コード⑤(原板の幅)</v>
      </c>
      <c r="E15" s="935"/>
      <c r="F15" s="934"/>
      <c r="G15" s="448"/>
      <c r="H15" s="448"/>
      <c r="I15" s="448"/>
      <c r="J15" s="448"/>
    </row>
    <row r="16" spans="1:10" s="173" customFormat="1" ht="21" customHeight="1" x14ac:dyDescent="0.15">
      <c r="A16" s="846"/>
      <c r="B16" s="847"/>
      <c r="C16" s="848"/>
      <c r="D16" s="933" t="str">
        <f>コード!B59</f>
        <v>品種コード⑥（原板の化学成分ⅰ）</v>
      </c>
      <c r="E16" s="934"/>
      <c r="F16" s="934"/>
      <c r="G16" s="448"/>
      <c r="H16" s="448"/>
      <c r="I16" s="448"/>
      <c r="J16" s="448"/>
    </row>
    <row r="17" spans="1:10" s="173" customFormat="1" ht="21" customHeight="1" x14ac:dyDescent="0.15">
      <c r="A17" s="846"/>
      <c r="B17" s="847"/>
      <c r="C17" s="848"/>
      <c r="D17" s="933" t="str">
        <f>コード!B72</f>
        <v>品種コード⑦（原板の化学成分ⅱ）</v>
      </c>
      <c r="E17" s="934"/>
      <c r="F17" s="934"/>
      <c r="G17" s="448"/>
      <c r="H17" s="448"/>
      <c r="I17" s="448"/>
      <c r="J17" s="448"/>
    </row>
    <row r="18" spans="1:10" s="173" customFormat="1" ht="21" customHeight="1" x14ac:dyDescent="0.15">
      <c r="A18" s="846"/>
      <c r="B18" s="847"/>
      <c r="C18" s="848"/>
      <c r="D18" s="933" t="str">
        <f>コード!B77</f>
        <v>品種コード⑧（原板の化学成分ⅲ）</v>
      </c>
      <c r="E18" s="934"/>
      <c r="F18" s="934"/>
      <c r="G18" s="448"/>
      <c r="H18" s="448"/>
      <c r="I18" s="448"/>
      <c r="J18" s="448"/>
    </row>
    <row r="19" spans="1:10" s="173" customFormat="1" ht="21" customHeight="1" x14ac:dyDescent="0.15">
      <c r="A19" s="846"/>
      <c r="B19" s="847"/>
      <c r="C19" s="848"/>
      <c r="D19" s="933" t="str">
        <f>コード!B83</f>
        <v>品種コード⑨（めっき付着量（両面の合計））</v>
      </c>
      <c r="E19" s="934"/>
      <c r="F19" s="934"/>
      <c r="G19" s="448"/>
      <c r="H19" s="448"/>
      <c r="I19" s="448"/>
      <c r="J19" s="448"/>
    </row>
    <row r="20" spans="1:10" s="173" customFormat="1" ht="21" customHeight="1" x14ac:dyDescent="0.15">
      <c r="A20" s="846"/>
      <c r="B20" s="847"/>
      <c r="C20" s="851"/>
      <c r="D20" s="933" t="str">
        <f>コード!B100</f>
        <v>品種コード⑩（めっき層の成分）</v>
      </c>
      <c r="E20" s="934"/>
      <c r="F20" s="934"/>
      <c r="G20" s="448"/>
      <c r="H20" s="448"/>
      <c r="I20" s="448"/>
      <c r="J20" s="448"/>
    </row>
    <row r="21" spans="1:10" s="173" customFormat="1" ht="21" customHeight="1" x14ac:dyDescent="0.15">
      <c r="A21" s="846"/>
      <c r="B21" s="847"/>
      <c r="C21" s="851"/>
      <c r="D21" s="933" t="str">
        <f>コード!B104</f>
        <v>品種コード⑪（化成処理）</v>
      </c>
      <c r="E21" s="934"/>
      <c r="F21" s="934"/>
      <c r="G21" s="448"/>
      <c r="H21" s="448"/>
      <c r="I21" s="448"/>
      <c r="J21" s="448"/>
    </row>
    <row r="22" spans="1:10" s="173" customFormat="1" ht="21" customHeight="1" x14ac:dyDescent="0.15">
      <c r="A22" s="846"/>
      <c r="B22" s="847"/>
      <c r="C22" s="851"/>
      <c r="D22" s="933" t="str">
        <f>コード!B111</f>
        <v>品種コード⑫（塗油）</v>
      </c>
      <c r="E22" s="934"/>
      <c r="F22" s="934"/>
      <c r="G22" s="448"/>
      <c r="H22" s="448"/>
      <c r="I22" s="448"/>
      <c r="J22" s="448"/>
    </row>
    <row r="23" spans="1:10" ht="28.5" customHeight="1" x14ac:dyDescent="0.15">
      <c r="B23" s="1120" t="s">
        <v>308</v>
      </c>
      <c r="C23" s="1121"/>
      <c r="D23" s="1121"/>
      <c r="E23" s="1121"/>
      <c r="F23" s="1122"/>
      <c r="G23" s="165"/>
      <c r="H23" s="165"/>
      <c r="I23" s="165"/>
      <c r="J23" s="165"/>
    </row>
    <row r="24" spans="1:10" ht="28.5" customHeight="1" x14ac:dyDescent="0.15">
      <c r="B24" s="1120" t="s">
        <v>309</v>
      </c>
      <c r="C24" s="1121"/>
      <c r="D24" s="1121"/>
      <c r="E24" s="1121"/>
      <c r="F24" s="1122"/>
      <c r="G24" s="165"/>
      <c r="H24" s="165"/>
      <c r="I24" s="165"/>
      <c r="J24" s="165"/>
    </row>
    <row r="25" spans="1:10" ht="28.5" customHeight="1" x14ac:dyDescent="0.15">
      <c r="B25" s="1120" t="s">
        <v>310</v>
      </c>
      <c r="C25" s="1121"/>
      <c r="D25" s="1121"/>
      <c r="E25" s="1121"/>
      <c r="F25" s="1122"/>
      <c r="G25" s="165"/>
      <c r="H25" s="165"/>
      <c r="I25" s="165"/>
      <c r="J25" s="165"/>
    </row>
    <row r="26" spans="1:10" ht="28.5" customHeight="1" x14ac:dyDescent="0.15">
      <c r="B26" s="1120" t="s">
        <v>311</v>
      </c>
      <c r="C26" s="1121"/>
      <c r="D26" s="1121"/>
      <c r="E26" s="1121"/>
      <c r="F26" s="1122"/>
      <c r="G26" s="165"/>
      <c r="H26" s="165"/>
      <c r="I26" s="165"/>
      <c r="J26" s="165"/>
    </row>
    <row r="27" spans="1:10" ht="28.5" customHeight="1" x14ac:dyDescent="0.15">
      <c r="B27" s="1120" t="s">
        <v>312</v>
      </c>
      <c r="C27" s="1121"/>
      <c r="D27" s="1121"/>
      <c r="E27" s="1121"/>
      <c r="F27" s="1122"/>
      <c r="G27" s="165"/>
      <c r="H27" s="165"/>
      <c r="I27" s="165"/>
      <c r="J27" s="165"/>
    </row>
    <row r="28" spans="1:10" ht="28.5" customHeight="1" x14ac:dyDescent="0.15">
      <c r="B28" s="1120" t="s">
        <v>313</v>
      </c>
      <c r="C28" s="1121"/>
      <c r="D28" s="1121"/>
      <c r="E28" s="1121"/>
      <c r="F28" s="1122"/>
      <c r="G28" s="165"/>
      <c r="H28" s="165"/>
      <c r="I28" s="165"/>
      <c r="J28" s="165"/>
    </row>
    <row r="29" spans="1:10" ht="28.5" customHeight="1" x14ac:dyDescent="0.15">
      <c r="B29" s="1120" t="s">
        <v>314</v>
      </c>
      <c r="C29" s="1121"/>
      <c r="D29" s="1121"/>
      <c r="E29" s="1121"/>
      <c r="F29" s="1122"/>
      <c r="G29" s="165"/>
      <c r="H29" s="165"/>
      <c r="I29" s="165"/>
      <c r="J29" s="165"/>
    </row>
    <row r="30" spans="1:10" ht="28.5" customHeight="1" x14ac:dyDescent="0.15">
      <c r="B30" s="1120" t="s">
        <v>315</v>
      </c>
      <c r="C30" s="1121"/>
      <c r="D30" s="1121"/>
      <c r="E30" s="1121"/>
      <c r="F30" s="1122"/>
      <c r="G30" s="165"/>
      <c r="H30" s="165"/>
      <c r="I30" s="165"/>
      <c r="J30" s="165"/>
    </row>
    <row r="31" spans="1:10" ht="28.5" customHeight="1" x14ac:dyDescent="0.15">
      <c r="B31" s="1120" t="s">
        <v>316</v>
      </c>
      <c r="C31" s="1121"/>
      <c r="D31" s="1121"/>
      <c r="E31" s="1121"/>
      <c r="F31" s="1122"/>
      <c r="G31" s="165"/>
      <c r="H31" s="165"/>
      <c r="I31" s="165"/>
      <c r="J31" s="165"/>
    </row>
    <row r="32" spans="1:10" ht="28.5" customHeight="1" x14ac:dyDescent="0.15">
      <c r="B32" s="1120" t="s">
        <v>317</v>
      </c>
      <c r="C32" s="1121"/>
      <c r="D32" s="1121"/>
      <c r="E32" s="1121"/>
      <c r="F32" s="1122"/>
      <c r="G32" s="165"/>
      <c r="H32" s="165"/>
      <c r="I32" s="165"/>
      <c r="J32" s="165"/>
    </row>
    <row r="33" spans="2:10" ht="28.5" customHeight="1" x14ac:dyDescent="0.15">
      <c r="B33" s="1120" t="s">
        <v>318</v>
      </c>
      <c r="C33" s="1121"/>
      <c r="D33" s="1121"/>
      <c r="E33" s="1121"/>
      <c r="F33" s="1122"/>
      <c r="G33" s="165"/>
      <c r="H33" s="165"/>
      <c r="I33" s="165"/>
      <c r="J33" s="165"/>
    </row>
    <row r="34" spans="2:10" ht="28.5" customHeight="1" x14ac:dyDescent="0.15">
      <c r="B34" s="1120" t="s">
        <v>319</v>
      </c>
      <c r="C34" s="1121"/>
      <c r="D34" s="1121"/>
      <c r="E34" s="1121"/>
      <c r="F34" s="1122"/>
      <c r="G34" s="165"/>
      <c r="H34" s="165"/>
      <c r="I34" s="165"/>
      <c r="J34" s="165"/>
    </row>
    <row r="35" spans="2:10" ht="28.5" customHeight="1" x14ac:dyDescent="0.15">
      <c r="B35" s="1120" t="s">
        <v>320</v>
      </c>
      <c r="C35" s="1121"/>
      <c r="D35" s="1121"/>
      <c r="E35" s="1121"/>
      <c r="F35" s="1122"/>
      <c r="G35" s="165"/>
      <c r="H35" s="165"/>
      <c r="I35" s="165"/>
      <c r="J35" s="165"/>
    </row>
    <row r="36" spans="2:10" ht="45.6" customHeight="1" x14ac:dyDescent="0.15">
      <c r="B36" s="1120" t="s">
        <v>321</v>
      </c>
      <c r="C36" s="1121"/>
      <c r="D36" s="1121"/>
      <c r="E36" s="1121"/>
      <c r="F36" s="1122"/>
      <c r="G36" s="165"/>
      <c r="H36" s="165"/>
      <c r="I36" s="165"/>
      <c r="J36" s="165"/>
    </row>
    <row r="37" spans="2:10" ht="22.5" customHeight="1" x14ac:dyDescent="0.15">
      <c r="B37" s="1119" t="s">
        <v>322</v>
      </c>
      <c r="C37" s="1119"/>
      <c r="D37" s="1119"/>
      <c r="E37" s="1119"/>
      <c r="F37" s="1119"/>
      <c r="G37" s="1119"/>
      <c r="H37" s="1119"/>
      <c r="I37" s="1119"/>
      <c r="J37" s="1119"/>
    </row>
  </sheetData>
  <mergeCells count="18">
    <mergeCell ref="B25:F25"/>
    <mergeCell ref="B26:F26"/>
    <mergeCell ref="G4:H4"/>
    <mergeCell ref="B4:F4"/>
    <mergeCell ref="B23:F23"/>
    <mergeCell ref="B24:F24"/>
    <mergeCell ref="C9:F9"/>
    <mergeCell ref="B37:J37"/>
    <mergeCell ref="B27:F27"/>
    <mergeCell ref="B28:F28"/>
    <mergeCell ref="B29:F29"/>
    <mergeCell ref="B30:F30"/>
    <mergeCell ref="B36:F36"/>
    <mergeCell ref="B31:F31"/>
    <mergeCell ref="B32:F32"/>
    <mergeCell ref="B33:F33"/>
    <mergeCell ref="B34:F34"/>
    <mergeCell ref="B35:F35"/>
  </mergeCells>
  <phoneticPr fontId="16"/>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E661953A-451A-4A9F-9882-346B5D5E7CCF}">
          <x14:formula1>
            <xm:f>コード!$B$51:$B$57</xm:f>
          </x14:formula1>
          <xm:sqref>G15:J15</xm:sqref>
        </x14:dataValidation>
        <x14:dataValidation type="list" allowBlank="1" showInputMessage="1" showErrorMessage="1" xr:uid="{D20435EF-4AA9-4E11-B294-A5F1DFB9990F}">
          <x14:formula1>
            <xm:f>コード!$B$60:$B$70</xm:f>
          </x14:formula1>
          <xm:sqref>G16:J16</xm:sqref>
        </x14:dataValidation>
        <x14:dataValidation type="list" allowBlank="1" showInputMessage="1" xr:uid="{6D8E1F90-6F79-4F57-A927-99D05B8BE0DE}">
          <x14:formula1>
            <xm:f>コード!$B$84:$B$98</xm:f>
          </x14:formula1>
          <xm:sqref>G19:J19</xm:sqref>
        </x14:dataValidation>
        <x14:dataValidation type="list" allowBlank="1" showInputMessage="1" showErrorMessage="1" xr:uid="{9FC133CE-8A64-4168-88AA-426B6089A2DF}">
          <x14:formula1>
            <xm:f>コード!$B$6:$B$9</xm:f>
          </x14:formula1>
          <xm:sqref>G11:J11</xm:sqref>
        </x14:dataValidation>
        <x14:dataValidation type="list" allowBlank="1" showInputMessage="1" showErrorMessage="1" xr:uid="{AFBC72F0-D329-40E6-8BD2-F298C0549B62}">
          <x14:formula1>
            <xm:f>コード!$B$16:$B$17</xm:f>
          </x14:formula1>
          <xm:sqref>G13:J13</xm:sqref>
        </x14:dataValidation>
        <x14:dataValidation type="list" allowBlank="1" showInputMessage="1" showErrorMessage="1" xr:uid="{069526A8-6591-4837-9396-F09BB473381E}">
          <x14:formula1>
            <xm:f>コード!$B$20:$B$48</xm:f>
          </x14:formula1>
          <xm:sqref>G14:J14</xm:sqref>
        </x14:dataValidation>
        <x14:dataValidation type="list" allowBlank="1" showInputMessage="1" xr:uid="{FF03CBAC-DC78-4741-AB97-31AC9688FA62}">
          <x14:formula1>
            <xm:f>コード!$B$73:$B$75</xm:f>
          </x14:formula1>
          <xm:sqref>G17:J17</xm:sqref>
        </x14:dataValidation>
        <x14:dataValidation type="list" allowBlank="1" showInputMessage="1" xr:uid="{C5274B62-463F-4396-B30E-8F63368D7E8A}">
          <x14:formula1>
            <xm:f>コード!$B$78:$B$81</xm:f>
          </x14:formula1>
          <xm:sqref>G18:J18</xm:sqref>
        </x14:dataValidation>
        <x14:dataValidation type="list" allowBlank="1" showInputMessage="1" xr:uid="{3A06037D-9F22-4BD7-8598-4716DA0C36F5}">
          <x14:formula1>
            <xm:f>コード!$B$12:$B$13</xm:f>
          </x14:formula1>
          <xm:sqref>G12:J12</xm:sqref>
        </x14:dataValidation>
        <x14:dataValidation type="list" allowBlank="1" showInputMessage="1" xr:uid="{C2098C59-D612-477D-9A86-55067A062828}">
          <x14:formula1>
            <xm:f>コード!$B$101:$B$102</xm:f>
          </x14:formula1>
          <xm:sqref>G20:J20</xm:sqref>
        </x14:dataValidation>
        <x14:dataValidation type="list" allowBlank="1" showInputMessage="1" xr:uid="{49393AA7-59B8-41D0-A7D5-F0A8A6479A8F}">
          <x14:formula1>
            <xm:f>コード!$B$105:$B$109</xm:f>
          </x14:formula1>
          <xm:sqref>G21:J21</xm:sqref>
        </x14:dataValidation>
        <x14:dataValidation type="list" allowBlank="1" showInputMessage="1" showErrorMessage="1" xr:uid="{ADE1B312-39BA-4681-A48E-7ECEFA20AA77}">
          <x14:formula1>
            <xm:f>コード!$B$112:$B$113</xm:f>
          </x14:formula1>
          <xm:sqref>G22:J22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zoomScale="70" zoomScaleNormal="40" zoomScaleSheetLayoutView="70" workbookViewId="0">
      <selection activeCell="N6" sqref="N6"/>
    </sheetView>
  </sheetViews>
  <sheetFormatPr defaultColWidth="9" defaultRowHeight="13.5" x14ac:dyDescent="0.15"/>
  <cols>
    <col min="1" max="1" width="1.5" style="56" customWidth="1"/>
    <col min="2" max="2" width="6.875" style="56" customWidth="1"/>
    <col min="3" max="3" width="23.125" style="56" customWidth="1"/>
    <col min="4" max="4" width="22.125" style="56" customWidth="1"/>
    <col min="5" max="5" width="28.875" style="56" customWidth="1"/>
    <col min="6" max="6" width="18.875" style="56" customWidth="1"/>
    <col min="7" max="8" width="17.5" style="56" customWidth="1"/>
    <col min="9" max="9" width="23.125" style="56" customWidth="1"/>
    <col min="10" max="10" width="17.5" style="56" customWidth="1"/>
    <col min="11" max="11" width="12.875" style="56" customWidth="1"/>
    <col min="12" max="12" width="27.125" style="56" customWidth="1"/>
    <col min="13" max="13" width="1.875" style="56" customWidth="1"/>
    <col min="14" max="16384" width="9" style="56"/>
  </cols>
  <sheetData>
    <row r="1" spans="1:12" ht="26.1" customHeight="1" x14ac:dyDescent="0.15">
      <c r="A1" s="117"/>
      <c r="B1" s="142" t="str">
        <f>コード!A1</f>
        <v>溶融亜鉛めっき鋼帯及び鋼板（輸入者）</v>
      </c>
    </row>
    <row r="2" spans="1:12" s="88" customFormat="1" ht="16.5" customHeight="1" x14ac:dyDescent="0.15">
      <c r="A2" s="87"/>
      <c r="B2" s="245" t="s">
        <v>323</v>
      </c>
      <c r="C2" s="87"/>
      <c r="D2" s="87"/>
      <c r="E2" s="87"/>
    </row>
    <row r="3" spans="1:12" ht="7.5" customHeight="1" thickBot="1" x14ac:dyDescent="0.2">
      <c r="C3" s="58"/>
      <c r="D3" s="58"/>
      <c r="E3" s="58"/>
      <c r="F3" s="58"/>
      <c r="G3" s="58"/>
      <c r="H3" s="58"/>
      <c r="I3" s="58"/>
      <c r="J3" s="58"/>
      <c r="K3" s="58"/>
      <c r="L3" s="59"/>
    </row>
    <row r="4" spans="1:12" s="1" customFormat="1" ht="21" customHeight="1" thickBot="1" x14ac:dyDescent="0.2">
      <c r="B4" s="1140" t="s">
        <v>120</v>
      </c>
      <c r="C4" s="1141"/>
      <c r="D4" s="1142" t="str">
        <f>IF(様式一覧表!D5="","",様式一覧表!D5)</f>
        <v/>
      </c>
      <c r="E4" s="1143"/>
      <c r="F4" s="43"/>
    </row>
    <row r="5" spans="1:12" s="1" customFormat="1" ht="9.75" customHeight="1" x14ac:dyDescent="0.15">
      <c r="B5" s="2"/>
      <c r="C5" s="2"/>
      <c r="D5" s="60"/>
      <c r="E5" s="60"/>
      <c r="F5" s="43"/>
    </row>
    <row r="6" spans="1:12" s="88" customFormat="1" ht="16.5" customHeight="1" thickBot="1" x14ac:dyDescent="0.2">
      <c r="B6" s="1138" t="s">
        <v>324</v>
      </c>
      <c r="C6" s="1139"/>
      <c r="D6" s="1139"/>
      <c r="E6" s="1139"/>
      <c r="F6" s="1139"/>
      <c r="G6" s="1139"/>
      <c r="H6" s="1139"/>
      <c r="I6" s="1139"/>
      <c r="J6" s="1139"/>
      <c r="K6" s="1139"/>
      <c r="L6" s="1139"/>
    </row>
    <row r="7" spans="1:12" ht="48" customHeight="1" x14ac:dyDescent="0.15">
      <c r="B7" s="1144" t="s">
        <v>123</v>
      </c>
      <c r="C7" s="61" t="s">
        <v>325</v>
      </c>
      <c r="D7" s="62" t="s">
        <v>326</v>
      </c>
      <c r="E7" s="62" t="s">
        <v>327</v>
      </c>
      <c r="F7" s="63" t="s">
        <v>328</v>
      </c>
      <c r="G7" s="63" t="s">
        <v>329</v>
      </c>
      <c r="H7" s="63" t="s">
        <v>330</v>
      </c>
      <c r="I7" s="62" t="s">
        <v>331</v>
      </c>
      <c r="J7" s="63" t="s">
        <v>332</v>
      </c>
      <c r="K7" s="63" t="s">
        <v>333</v>
      </c>
      <c r="L7" s="64" t="s">
        <v>334</v>
      </c>
    </row>
    <row r="8" spans="1:12" s="57" customFormat="1" ht="22.5" customHeight="1" thickBot="1" x14ac:dyDescent="0.2">
      <c r="B8" s="1145"/>
      <c r="C8" s="65" t="s">
        <v>335</v>
      </c>
      <c r="D8" s="66" t="s">
        <v>336</v>
      </c>
      <c r="E8" s="66" t="s">
        <v>337</v>
      </c>
      <c r="F8" s="67" t="s">
        <v>338</v>
      </c>
      <c r="G8" s="67" t="s">
        <v>339</v>
      </c>
      <c r="H8" s="66" t="s">
        <v>336</v>
      </c>
      <c r="I8" s="66" t="s">
        <v>340</v>
      </c>
      <c r="J8" s="67" t="s">
        <v>341</v>
      </c>
      <c r="K8" s="67" t="s">
        <v>342</v>
      </c>
      <c r="L8" s="68" t="s">
        <v>336</v>
      </c>
    </row>
    <row r="9" spans="1:12" s="57" customFormat="1" ht="23.25" customHeight="1" x14ac:dyDescent="0.15">
      <c r="B9" s="1131">
        <v>1</v>
      </c>
      <c r="C9" s="69" t="s">
        <v>343</v>
      </c>
      <c r="D9" s="70"/>
      <c r="E9" s="71"/>
      <c r="F9" s="226"/>
      <c r="G9" s="226"/>
      <c r="H9" s="227"/>
      <c r="I9" s="227"/>
      <c r="J9" s="226"/>
      <c r="K9" s="226"/>
      <c r="L9" s="228"/>
    </row>
    <row r="10" spans="1:12" s="57" customFormat="1" ht="23.25" customHeight="1" x14ac:dyDescent="0.15">
      <c r="B10" s="1132"/>
      <c r="C10" s="1130" t="s">
        <v>344</v>
      </c>
      <c r="D10" s="1130"/>
      <c r="E10" s="1130"/>
      <c r="F10" s="72"/>
      <c r="G10" s="73"/>
      <c r="H10" s="74"/>
      <c r="I10" s="74"/>
      <c r="J10" s="73"/>
      <c r="K10" s="73"/>
      <c r="L10" s="75"/>
    </row>
    <row r="11" spans="1:12" ht="23.25" customHeight="1" x14ac:dyDescent="0.15">
      <c r="A11" s="1137"/>
      <c r="B11" s="1133"/>
      <c r="C11" s="76" t="s">
        <v>345</v>
      </c>
      <c r="D11" s="72"/>
      <c r="E11" s="73"/>
      <c r="F11" s="229"/>
      <c r="G11" s="229"/>
      <c r="H11" s="230"/>
      <c r="I11" s="230"/>
      <c r="J11" s="229"/>
      <c r="K11" s="229"/>
      <c r="L11" s="231"/>
    </row>
    <row r="12" spans="1:12" s="57" customFormat="1" ht="23.25" customHeight="1" x14ac:dyDescent="0.15">
      <c r="A12" s="1137"/>
      <c r="B12" s="1132"/>
      <c r="C12" s="1130" t="s">
        <v>344</v>
      </c>
      <c r="D12" s="1130"/>
      <c r="E12" s="1130"/>
      <c r="F12" s="72"/>
      <c r="G12" s="73"/>
      <c r="H12" s="74"/>
      <c r="I12" s="74"/>
      <c r="J12" s="73"/>
      <c r="K12" s="73"/>
      <c r="L12" s="75"/>
    </row>
    <row r="13" spans="1:12" ht="23.25" customHeight="1" x14ac:dyDescent="0.15">
      <c r="A13" s="1137"/>
      <c r="B13" s="1133"/>
      <c r="C13" s="76" t="s">
        <v>346</v>
      </c>
      <c r="D13" s="72"/>
      <c r="E13" s="73"/>
      <c r="F13" s="229"/>
      <c r="G13" s="229"/>
      <c r="H13" s="230"/>
      <c r="I13" s="230"/>
      <c r="J13" s="229"/>
      <c r="K13" s="229"/>
      <c r="L13" s="231"/>
    </row>
    <row r="14" spans="1:12" s="57" customFormat="1" ht="23.25" customHeight="1" x14ac:dyDescent="0.15">
      <c r="A14" s="1137"/>
      <c r="B14" s="1132"/>
      <c r="C14" s="1130" t="s">
        <v>344</v>
      </c>
      <c r="D14" s="1130"/>
      <c r="E14" s="1130"/>
      <c r="F14" s="72"/>
      <c r="G14" s="73"/>
      <c r="H14" s="74"/>
      <c r="I14" s="74"/>
      <c r="J14" s="73"/>
      <c r="K14" s="73"/>
      <c r="L14" s="75"/>
    </row>
    <row r="15" spans="1:12" ht="23.25" customHeight="1" x14ac:dyDescent="0.15">
      <c r="A15" s="1137"/>
      <c r="B15" s="1133"/>
      <c r="C15" s="76" t="s">
        <v>347</v>
      </c>
      <c r="D15" s="488" t="s">
        <v>348</v>
      </c>
      <c r="E15" s="572"/>
      <c r="F15" s="229"/>
      <c r="G15" s="229"/>
      <c r="H15" s="230"/>
      <c r="I15" s="230"/>
      <c r="J15" s="229"/>
      <c r="K15" s="229"/>
      <c r="L15" s="231"/>
    </row>
    <row r="16" spans="1:12" s="57" customFormat="1" ht="23.25" customHeight="1" x14ac:dyDescent="0.15">
      <c r="A16" s="1137"/>
      <c r="B16" s="1132"/>
      <c r="C16" s="1130" t="s">
        <v>344</v>
      </c>
      <c r="D16" s="1130"/>
      <c r="E16" s="1130"/>
      <c r="F16" s="72"/>
      <c r="G16" s="73"/>
      <c r="H16" s="74"/>
      <c r="I16" s="74"/>
      <c r="J16" s="73"/>
      <c r="K16" s="73"/>
      <c r="L16" s="75"/>
    </row>
    <row r="17" spans="1:12" ht="23.25" customHeight="1" x14ac:dyDescent="0.15">
      <c r="A17" s="1137"/>
      <c r="B17" s="1133"/>
      <c r="C17" s="76" t="s">
        <v>349</v>
      </c>
      <c r="D17" s="77"/>
      <c r="E17" s="74"/>
      <c r="F17" s="229"/>
      <c r="G17" s="229"/>
      <c r="H17" s="230"/>
      <c r="I17" s="230"/>
      <c r="J17" s="229"/>
      <c r="K17" s="229"/>
      <c r="L17" s="231"/>
    </row>
    <row r="18" spans="1:12" ht="23.25" customHeight="1" x14ac:dyDescent="0.15">
      <c r="A18" s="1137"/>
      <c r="B18" s="1132"/>
      <c r="C18" s="1130" t="s">
        <v>344</v>
      </c>
      <c r="D18" s="1130"/>
      <c r="E18" s="1130"/>
      <c r="F18" s="72"/>
      <c r="G18" s="73"/>
      <c r="H18" s="74"/>
      <c r="I18" s="73"/>
      <c r="J18" s="73"/>
      <c r="K18" s="73"/>
      <c r="L18" s="78"/>
    </row>
    <row r="19" spans="1:12" ht="23.25" customHeight="1" thickBot="1" x14ac:dyDescent="0.2">
      <c r="A19" s="1137"/>
      <c r="B19" s="1134"/>
      <c r="C19" s="79" t="s">
        <v>350</v>
      </c>
      <c r="D19" s="80"/>
      <c r="E19" s="81"/>
      <c r="F19" s="232"/>
      <c r="G19" s="232"/>
      <c r="H19" s="233"/>
      <c r="I19" s="233"/>
      <c r="J19" s="232"/>
      <c r="K19" s="232"/>
      <c r="L19" s="234"/>
    </row>
    <row r="20" spans="1:12" ht="23.25" customHeight="1" x14ac:dyDescent="0.15">
      <c r="B20" s="1131">
        <v>2</v>
      </c>
      <c r="C20" s="69" t="s">
        <v>343</v>
      </c>
      <c r="D20" s="70"/>
      <c r="E20" s="71"/>
      <c r="F20" s="226"/>
      <c r="G20" s="226"/>
      <c r="H20" s="227"/>
      <c r="I20" s="227"/>
      <c r="J20" s="226"/>
      <c r="K20" s="226"/>
      <c r="L20" s="228"/>
    </row>
    <row r="21" spans="1:12" ht="23.25" customHeight="1" x14ac:dyDescent="0.15">
      <c r="B21" s="1132"/>
      <c r="C21" s="1130" t="s">
        <v>344</v>
      </c>
      <c r="D21" s="1130"/>
      <c r="E21" s="1130"/>
      <c r="F21" s="72"/>
      <c r="G21" s="73"/>
      <c r="H21" s="74"/>
      <c r="I21" s="74"/>
      <c r="J21" s="73"/>
      <c r="K21" s="73"/>
      <c r="L21" s="75"/>
    </row>
    <row r="22" spans="1:12" ht="23.25" customHeight="1" x14ac:dyDescent="0.15">
      <c r="B22" s="1133"/>
      <c r="C22" s="76" t="s">
        <v>345</v>
      </c>
      <c r="D22" s="72"/>
      <c r="E22" s="73"/>
      <c r="F22" s="229"/>
      <c r="G22" s="229"/>
      <c r="H22" s="230"/>
      <c r="I22" s="230"/>
      <c r="J22" s="229"/>
      <c r="K22" s="229"/>
      <c r="L22" s="231"/>
    </row>
    <row r="23" spans="1:12" ht="23.25" customHeight="1" x14ac:dyDescent="0.15">
      <c r="B23" s="1132"/>
      <c r="C23" s="1130" t="s">
        <v>344</v>
      </c>
      <c r="D23" s="1130"/>
      <c r="E23" s="1130"/>
      <c r="F23" s="72"/>
      <c r="G23" s="73"/>
      <c r="H23" s="74"/>
      <c r="I23" s="74"/>
      <c r="J23" s="73"/>
      <c r="K23" s="73"/>
      <c r="L23" s="75"/>
    </row>
    <row r="24" spans="1:12" ht="23.25" customHeight="1" x14ac:dyDescent="0.15">
      <c r="B24" s="1133"/>
      <c r="C24" s="76" t="s">
        <v>346</v>
      </c>
      <c r="D24" s="72"/>
      <c r="E24" s="73"/>
      <c r="F24" s="229"/>
      <c r="G24" s="229"/>
      <c r="H24" s="230"/>
      <c r="I24" s="230"/>
      <c r="J24" s="229"/>
      <c r="K24" s="229"/>
      <c r="L24" s="231"/>
    </row>
    <row r="25" spans="1:12" ht="23.25" customHeight="1" x14ac:dyDescent="0.15">
      <c r="B25" s="1132"/>
      <c r="C25" s="1130" t="s">
        <v>344</v>
      </c>
      <c r="D25" s="1130"/>
      <c r="E25" s="1130"/>
      <c r="F25" s="72"/>
      <c r="G25" s="73"/>
      <c r="H25" s="74"/>
      <c r="I25" s="74"/>
      <c r="J25" s="73"/>
      <c r="K25" s="73"/>
      <c r="L25" s="75"/>
    </row>
    <row r="26" spans="1:12" ht="23.25" customHeight="1" x14ac:dyDescent="0.15">
      <c r="B26" s="1133"/>
      <c r="C26" s="76" t="s">
        <v>347</v>
      </c>
      <c r="D26" s="1135" t="s">
        <v>348</v>
      </c>
      <c r="E26" s="1136"/>
      <c r="F26" s="229"/>
      <c r="G26" s="229"/>
      <c r="H26" s="230"/>
      <c r="I26" s="230"/>
      <c r="J26" s="229"/>
      <c r="K26" s="229"/>
      <c r="L26" s="231"/>
    </row>
    <row r="27" spans="1:12" ht="23.25" customHeight="1" x14ac:dyDescent="0.15">
      <c r="B27" s="1132"/>
      <c r="C27" s="1130" t="s">
        <v>344</v>
      </c>
      <c r="D27" s="1130"/>
      <c r="E27" s="1130"/>
      <c r="F27" s="72"/>
      <c r="G27" s="73"/>
      <c r="H27" s="74"/>
      <c r="I27" s="74"/>
      <c r="J27" s="73"/>
      <c r="K27" s="73"/>
      <c r="L27" s="75"/>
    </row>
    <row r="28" spans="1:12" ht="23.25" customHeight="1" x14ac:dyDescent="0.15">
      <c r="B28" s="1133"/>
      <c r="C28" s="76" t="s">
        <v>349</v>
      </c>
      <c r="D28" s="77"/>
      <c r="E28" s="74"/>
      <c r="F28" s="229"/>
      <c r="G28" s="229"/>
      <c r="H28" s="230"/>
      <c r="I28" s="230"/>
      <c r="J28" s="229"/>
      <c r="K28" s="229"/>
      <c r="L28" s="231"/>
    </row>
    <row r="29" spans="1:12" ht="23.25" customHeight="1" x14ac:dyDescent="0.15">
      <c r="B29" s="1132"/>
      <c r="C29" s="1130" t="s">
        <v>344</v>
      </c>
      <c r="D29" s="1130"/>
      <c r="E29" s="1130"/>
      <c r="F29" s="72"/>
      <c r="G29" s="73"/>
      <c r="H29" s="74"/>
      <c r="I29" s="73"/>
      <c r="J29" s="73"/>
      <c r="K29" s="73"/>
      <c r="L29" s="78"/>
    </row>
    <row r="30" spans="1:12" ht="23.25" customHeight="1" thickBot="1" x14ac:dyDescent="0.2">
      <c r="B30" s="1134"/>
      <c r="C30" s="79" t="s">
        <v>350</v>
      </c>
      <c r="D30" s="80"/>
      <c r="E30" s="81"/>
      <c r="F30" s="232"/>
      <c r="G30" s="232"/>
      <c r="H30" s="233"/>
      <c r="I30" s="233"/>
      <c r="J30" s="232"/>
      <c r="K30" s="232"/>
      <c r="L30" s="234"/>
    </row>
    <row r="31" spans="1:12" ht="23.25" customHeight="1" x14ac:dyDescent="0.15">
      <c r="B31" s="1131">
        <v>3</v>
      </c>
      <c r="C31" s="69" t="s">
        <v>343</v>
      </c>
      <c r="D31" s="70"/>
      <c r="E31" s="71"/>
      <c r="F31" s="226"/>
      <c r="G31" s="226"/>
      <c r="H31" s="227"/>
      <c r="I31" s="227"/>
      <c r="J31" s="226"/>
      <c r="K31" s="226"/>
      <c r="L31" s="228"/>
    </row>
    <row r="32" spans="1:12" ht="23.25" customHeight="1" x14ac:dyDescent="0.15">
      <c r="B32" s="1132"/>
      <c r="C32" s="1130" t="s">
        <v>344</v>
      </c>
      <c r="D32" s="1130"/>
      <c r="E32" s="1130"/>
      <c r="F32" s="72"/>
      <c r="G32" s="73"/>
      <c r="H32" s="74"/>
      <c r="I32" s="74"/>
      <c r="J32" s="73"/>
      <c r="K32" s="73"/>
      <c r="L32" s="75"/>
    </row>
    <row r="33" spans="2:12" ht="23.25" customHeight="1" x14ac:dyDescent="0.15">
      <c r="B33" s="1133"/>
      <c r="C33" s="76" t="s">
        <v>345</v>
      </c>
      <c r="D33" s="72"/>
      <c r="E33" s="73"/>
      <c r="F33" s="229"/>
      <c r="G33" s="229"/>
      <c r="H33" s="230"/>
      <c r="I33" s="230"/>
      <c r="J33" s="229"/>
      <c r="K33" s="229"/>
      <c r="L33" s="231"/>
    </row>
    <row r="34" spans="2:12" ht="23.25" customHeight="1" x14ac:dyDescent="0.15">
      <c r="B34" s="1132"/>
      <c r="C34" s="1130" t="s">
        <v>344</v>
      </c>
      <c r="D34" s="1130"/>
      <c r="E34" s="1130"/>
      <c r="F34" s="72"/>
      <c r="G34" s="73"/>
      <c r="H34" s="74"/>
      <c r="I34" s="74"/>
      <c r="J34" s="73"/>
      <c r="K34" s="73"/>
      <c r="L34" s="75"/>
    </row>
    <row r="35" spans="2:12" ht="23.25" customHeight="1" x14ac:dyDescent="0.15">
      <c r="B35" s="1133"/>
      <c r="C35" s="76" t="s">
        <v>346</v>
      </c>
      <c r="D35" s="72"/>
      <c r="E35" s="73"/>
      <c r="F35" s="229"/>
      <c r="G35" s="229"/>
      <c r="H35" s="230"/>
      <c r="I35" s="230"/>
      <c r="J35" s="229"/>
      <c r="K35" s="229"/>
      <c r="L35" s="231"/>
    </row>
    <row r="36" spans="2:12" ht="23.25" customHeight="1" x14ac:dyDescent="0.15">
      <c r="B36" s="1132"/>
      <c r="C36" s="1130" t="s">
        <v>344</v>
      </c>
      <c r="D36" s="1130"/>
      <c r="E36" s="1130"/>
      <c r="F36" s="72"/>
      <c r="G36" s="73"/>
      <c r="H36" s="74"/>
      <c r="I36" s="74"/>
      <c r="J36" s="73"/>
      <c r="K36" s="73"/>
      <c r="L36" s="75"/>
    </row>
    <row r="37" spans="2:12" ht="23.25" customHeight="1" x14ac:dyDescent="0.15">
      <c r="B37" s="1133"/>
      <c r="C37" s="76" t="s">
        <v>347</v>
      </c>
      <c r="D37" s="1135" t="s">
        <v>348</v>
      </c>
      <c r="E37" s="1136"/>
      <c r="F37" s="229"/>
      <c r="G37" s="229"/>
      <c r="H37" s="230"/>
      <c r="I37" s="230"/>
      <c r="J37" s="229"/>
      <c r="K37" s="229"/>
      <c r="L37" s="231"/>
    </row>
    <row r="38" spans="2:12" ht="23.25" customHeight="1" x14ac:dyDescent="0.15">
      <c r="B38" s="1132"/>
      <c r="C38" s="1130" t="s">
        <v>344</v>
      </c>
      <c r="D38" s="1130"/>
      <c r="E38" s="1130"/>
      <c r="F38" s="72"/>
      <c r="G38" s="73"/>
      <c r="H38" s="74"/>
      <c r="I38" s="74"/>
      <c r="J38" s="73"/>
      <c r="K38" s="73"/>
      <c r="L38" s="75"/>
    </row>
    <row r="39" spans="2:12" ht="23.25" customHeight="1" x14ac:dyDescent="0.15">
      <c r="B39" s="1133"/>
      <c r="C39" s="76" t="s">
        <v>349</v>
      </c>
      <c r="D39" s="77"/>
      <c r="E39" s="74"/>
      <c r="F39" s="229"/>
      <c r="G39" s="229"/>
      <c r="H39" s="230"/>
      <c r="I39" s="230"/>
      <c r="J39" s="229"/>
      <c r="K39" s="229"/>
      <c r="L39" s="231"/>
    </row>
    <row r="40" spans="2:12" ht="23.25" customHeight="1" x14ac:dyDescent="0.15">
      <c r="B40" s="1132"/>
      <c r="C40" s="1130" t="s">
        <v>344</v>
      </c>
      <c r="D40" s="1130"/>
      <c r="E40" s="1130"/>
      <c r="F40" s="72"/>
      <c r="G40" s="73"/>
      <c r="H40" s="74"/>
      <c r="I40" s="73"/>
      <c r="J40" s="73"/>
      <c r="K40" s="73"/>
      <c r="L40" s="78"/>
    </row>
    <row r="41" spans="2:12" ht="23.25" customHeight="1" thickBot="1" x14ac:dyDescent="0.2">
      <c r="B41" s="1134"/>
      <c r="C41" s="79" t="s">
        <v>350</v>
      </c>
      <c r="D41" s="80"/>
      <c r="E41" s="81"/>
      <c r="F41" s="232"/>
      <c r="G41" s="232"/>
      <c r="H41" s="233"/>
      <c r="I41" s="233"/>
      <c r="J41" s="232"/>
      <c r="K41" s="232"/>
      <c r="L41" s="234"/>
    </row>
  </sheetData>
  <mergeCells count="25">
    <mergeCell ref="B6:L6"/>
    <mergeCell ref="B4:C4"/>
    <mergeCell ref="D4:E4"/>
    <mergeCell ref="B7:B8"/>
    <mergeCell ref="B9:B19"/>
    <mergeCell ref="C10:E10"/>
    <mergeCell ref="A11:A19"/>
    <mergeCell ref="C12:E12"/>
    <mergeCell ref="C14:E14"/>
    <mergeCell ref="C16:E16"/>
    <mergeCell ref="C18:E18"/>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s>
  <phoneticPr fontId="16"/>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CB35"/>
  <sheetViews>
    <sheetView showGridLines="0" view="pageBreakPreview" topLeftCell="B1" zoomScale="85" zoomScaleNormal="85" zoomScaleSheetLayoutView="85" zoomScalePageLayoutView="80" workbookViewId="0">
      <selection activeCell="B7" sqref="B7:O7"/>
    </sheetView>
  </sheetViews>
  <sheetFormatPr defaultColWidth="9" defaultRowHeight="13.5" x14ac:dyDescent="0.15"/>
  <cols>
    <col min="1" max="1" width="1.5" customWidth="1"/>
    <col min="2" max="2" width="4.125" style="5" customWidth="1"/>
    <col min="3" max="3" width="4.5" style="5" customWidth="1"/>
    <col min="4" max="20" width="13.5" style="5" customWidth="1"/>
    <col min="21" max="32" width="15.5" style="5" customWidth="1"/>
    <col min="33" max="45" width="13.5" style="5" customWidth="1"/>
    <col min="46" max="60" width="13.5" customWidth="1"/>
    <col min="61" max="61" width="21.125" customWidth="1"/>
    <col min="62" max="80" width="13.5" customWidth="1"/>
    <col min="81" max="81" width="2.125" customWidth="1"/>
    <col min="82" max="91" width="13.5" customWidth="1"/>
  </cols>
  <sheetData>
    <row r="1" spans="2:80" ht="29.1" customHeight="1" x14ac:dyDescent="0.15">
      <c r="B1" s="142" t="str">
        <f>コード!A1</f>
        <v>溶融亜鉛めっき鋼帯及び鋼板（輸入者）</v>
      </c>
      <c r="C1" s="134"/>
    </row>
    <row r="2" spans="2:80" ht="19.5" customHeight="1" x14ac:dyDescent="0.15">
      <c r="B2" t="s">
        <v>351</v>
      </c>
      <c r="C2" s="123"/>
      <c r="D2"/>
      <c r="E2"/>
      <c r="F2"/>
      <c r="G2"/>
      <c r="H2"/>
      <c r="I2"/>
      <c r="J2"/>
      <c r="K2"/>
      <c r="L2"/>
      <c r="M2"/>
      <c r="N2"/>
      <c r="O2"/>
      <c r="P2"/>
      <c r="Q2"/>
      <c r="R2"/>
      <c r="S2"/>
      <c r="T2"/>
      <c r="U2"/>
      <c r="V2"/>
      <c r="W2"/>
      <c r="X2"/>
      <c r="Y2"/>
      <c r="Z2"/>
      <c r="AA2"/>
      <c r="AB2"/>
      <c r="AC2"/>
      <c r="AD2"/>
      <c r="AE2"/>
      <c r="AF2"/>
      <c r="AG2"/>
      <c r="AH2"/>
      <c r="AI2"/>
      <c r="AJ2"/>
      <c r="AK2"/>
      <c r="AL2"/>
      <c r="AM2"/>
      <c r="AN2"/>
      <c r="AO2"/>
      <c r="AP2"/>
      <c r="AQ2"/>
      <c r="AR2"/>
      <c r="AS2"/>
    </row>
    <row r="3" spans="2:80" ht="9.75" customHeight="1" thickBot="1" x14ac:dyDescent="0.2">
      <c r="B3"/>
      <c r="C3"/>
      <c r="D3" s="15"/>
      <c r="E3" s="15"/>
      <c r="F3" s="15"/>
      <c r="G3" s="15"/>
      <c r="H3" s="15"/>
      <c r="I3" s="15"/>
      <c r="J3" s="15"/>
      <c r="K3" s="15"/>
      <c r="L3" s="15"/>
      <c r="M3" s="15"/>
      <c r="N3" s="15"/>
      <c r="O3" s="15"/>
      <c r="P3" s="15"/>
      <c r="Q3" s="15"/>
      <c r="R3" s="15"/>
      <c r="S3" s="15"/>
    </row>
    <row r="4" spans="2:80" ht="19.5" customHeight="1" thickBot="1" x14ac:dyDescent="0.2">
      <c r="B4" s="1006" t="s">
        <v>10</v>
      </c>
      <c r="C4" s="1007"/>
      <c r="D4" s="1007"/>
      <c r="E4" s="1146" t="str">
        <f>IF(様式一覧表!D5="","",様式一覧表!D5)</f>
        <v/>
      </c>
      <c r="F4" s="1147"/>
      <c r="G4" s="1148"/>
      <c r="H4"/>
      <c r="I4"/>
      <c r="J4" s="31"/>
      <c r="K4" s="31"/>
      <c r="L4" s="31"/>
      <c r="M4" s="31"/>
      <c r="N4" s="31"/>
      <c r="O4"/>
      <c r="P4"/>
      <c r="Q4"/>
      <c r="R4"/>
      <c r="S4"/>
      <c r="T4"/>
      <c r="U4"/>
      <c r="V4"/>
      <c r="W4"/>
      <c r="X4"/>
      <c r="Y4"/>
      <c r="Z4"/>
      <c r="AA4"/>
      <c r="AB4"/>
      <c r="AC4"/>
      <c r="AD4"/>
      <c r="AE4"/>
      <c r="AF4"/>
      <c r="AG4"/>
      <c r="AH4"/>
      <c r="AI4"/>
      <c r="AJ4"/>
      <c r="AK4"/>
      <c r="AL4"/>
      <c r="AM4"/>
      <c r="AN4"/>
      <c r="AO4"/>
      <c r="AP4"/>
      <c r="AQ4"/>
      <c r="AR4"/>
      <c r="AS4"/>
    </row>
    <row r="5" spans="2:80" ht="9" customHeight="1" x14ac:dyDescent="0.15">
      <c r="AT5" s="5"/>
      <c r="AU5" s="5"/>
      <c r="BE5" s="11"/>
      <c r="BH5" s="11"/>
      <c r="BI5" s="11"/>
      <c r="BJ5" s="11"/>
      <c r="BK5" s="11"/>
      <c r="BL5" s="11"/>
      <c r="BM5" s="11"/>
      <c r="BN5" s="11"/>
    </row>
    <row r="6" spans="2:80" ht="18" customHeight="1" x14ac:dyDescent="0.15">
      <c r="B6" s="26" t="s">
        <v>352</v>
      </c>
      <c r="C6" s="26"/>
      <c r="E6" s="26"/>
      <c r="F6" s="26"/>
      <c r="G6" s="26"/>
      <c r="H6" s="26"/>
      <c r="I6" s="26"/>
      <c r="J6" s="26"/>
      <c r="K6" s="26"/>
      <c r="L6" s="26"/>
      <c r="M6" s="26"/>
      <c r="N6" s="26"/>
      <c r="O6" s="26"/>
      <c r="P6" s="26"/>
      <c r="Q6" s="26"/>
      <c r="R6" s="26"/>
      <c r="S6" s="26"/>
    </row>
    <row r="7" spans="2:80" ht="41.25" customHeight="1" x14ac:dyDescent="0.15">
      <c r="B7" s="1159" t="s">
        <v>353</v>
      </c>
      <c r="C7" s="1159"/>
      <c r="D7" s="1159"/>
      <c r="E7" s="1159"/>
      <c r="F7" s="1159"/>
      <c r="G7" s="1159"/>
      <c r="H7" s="1159"/>
      <c r="I7" s="1159"/>
      <c r="J7" s="1159"/>
      <c r="K7" s="1159"/>
      <c r="L7" s="1159"/>
      <c r="M7" s="1159"/>
      <c r="N7" s="1159"/>
      <c r="O7" s="1159"/>
      <c r="P7" s="852"/>
      <c r="Q7" s="852"/>
      <c r="R7" s="852"/>
      <c r="S7" s="852"/>
      <c r="T7" s="852"/>
      <c r="U7" s="852"/>
      <c r="V7" s="852"/>
      <c r="W7" s="852"/>
      <c r="X7" s="852"/>
      <c r="Y7" s="852"/>
      <c r="Z7" s="852"/>
      <c r="AA7" s="852"/>
      <c r="AB7" s="852"/>
      <c r="AC7" s="852"/>
      <c r="AD7" s="852"/>
      <c r="AE7" s="852"/>
      <c r="AF7" s="852"/>
    </row>
    <row r="8" spans="2:80" ht="11.25" customHeight="1" thickBot="1" x14ac:dyDescent="0.2">
      <c r="B8" s="853"/>
      <c r="C8" s="853"/>
      <c r="D8" s="835"/>
      <c r="E8" s="853"/>
      <c r="F8" s="853"/>
      <c r="G8" s="853"/>
      <c r="H8" s="853"/>
      <c r="I8" s="853"/>
      <c r="J8" s="853"/>
      <c r="K8" s="853"/>
      <c r="L8" s="853"/>
      <c r="M8" s="853"/>
      <c r="N8" s="853"/>
      <c r="O8" s="853"/>
      <c r="P8" s="853"/>
      <c r="Q8" s="853"/>
      <c r="R8" s="853"/>
      <c r="S8" s="853"/>
      <c r="T8" s="835"/>
      <c r="U8" s="936"/>
      <c r="V8" s="936"/>
      <c r="W8" s="936"/>
      <c r="X8" s="936"/>
      <c r="Y8" s="936"/>
      <c r="Z8" s="936"/>
      <c r="AA8" s="936"/>
      <c r="AB8" s="936"/>
      <c r="AC8" s="936"/>
      <c r="AD8" s="936"/>
      <c r="AE8" s="936"/>
      <c r="AF8" s="936"/>
    </row>
    <row r="9" spans="2:80" s="35" customFormat="1" ht="15.75" customHeight="1" x14ac:dyDescent="0.15">
      <c r="B9" s="1149" t="s">
        <v>13</v>
      </c>
      <c r="C9" s="1156" t="s">
        <v>354</v>
      </c>
      <c r="D9" s="854" t="s">
        <v>355</v>
      </c>
      <c r="E9" s="854" t="s">
        <v>356</v>
      </c>
      <c r="F9" s="854" t="s">
        <v>357</v>
      </c>
      <c r="G9" s="854" t="s">
        <v>358</v>
      </c>
      <c r="H9" s="854" t="s">
        <v>359</v>
      </c>
      <c r="I9" s="854" t="s">
        <v>360</v>
      </c>
      <c r="J9" s="854" t="s">
        <v>361</v>
      </c>
      <c r="K9" s="854" t="s">
        <v>362</v>
      </c>
      <c r="L9" s="854" t="s">
        <v>363</v>
      </c>
      <c r="M9" s="854" t="s">
        <v>364</v>
      </c>
      <c r="N9" s="854" t="s">
        <v>365</v>
      </c>
      <c r="O9" s="854" t="s">
        <v>366</v>
      </c>
      <c r="P9" s="854" t="s">
        <v>367</v>
      </c>
      <c r="Q9" s="854" t="s">
        <v>368</v>
      </c>
      <c r="R9" s="854" t="s">
        <v>369</v>
      </c>
      <c r="S9" s="854" t="s">
        <v>370</v>
      </c>
      <c r="T9" s="854" t="s">
        <v>371</v>
      </c>
      <c r="U9" s="937" t="s">
        <v>372</v>
      </c>
      <c r="V9" s="937" t="s">
        <v>373</v>
      </c>
      <c r="W9" s="937" t="s">
        <v>374</v>
      </c>
      <c r="X9" s="937" t="s">
        <v>375</v>
      </c>
      <c r="Y9" s="937" t="s">
        <v>376</v>
      </c>
      <c r="Z9" s="937" t="s">
        <v>377</v>
      </c>
      <c r="AA9" s="937" t="s">
        <v>378</v>
      </c>
      <c r="AB9" s="937" t="s">
        <v>379</v>
      </c>
      <c r="AC9" s="937" t="s">
        <v>380</v>
      </c>
      <c r="AD9" s="937" t="s">
        <v>381</v>
      </c>
      <c r="AE9" s="937" t="s">
        <v>808</v>
      </c>
      <c r="AF9" s="937" t="s">
        <v>809</v>
      </c>
      <c r="AG9" s="89" t="s">
        <v>382</v>
      </c>
      <c r="AH9" s="89" t="s">
        <v>383</v>
      </c>
      <c r="AI9" s="89" t="s">
        <v>384</v>
      </c>
      <c r="AJ9" s="89" t="s">
        <v>385</v>
      </c>
      <c r="AK9" s="89" t="s">
        <v>386</v>
      </c>
      <c r="AL9" s="89" t="s">
        <v>387</v>
      </c>
      <c r="AM9" s="89" t="s">
        <v>388</v>
      </c>
      <c r="AN9" s="89" t="s">
        <v>389</v>
      </c>
      <c r="AO9" s="89" t="s">
        <v>390</v>
      </c>
      <c r="AP9" s="89" t="s">
        <v>391</v>
      </c>
      <c r="AQ9" s="89" t="s">
        <v>392</v>
      </c>
      <c r="AR9" s="89" t="s">
        <v>393</v>
      </c>
      <c r="AS9" s="89" t="s">
        <v>394</v>
      </c>
      <c r="AT9" s="89" t="s">
        <v>395</v>
      </c>
      <c r="AU9" s="89" t="s">
        <v>396</v>
      </c>
      <c r="AV9" s="89" t="s">
        <v>397</v>
      </c>
      <c r="AW9" s="89" t="s">
        <v>398</v>
      </c>
      <c r="AX9" s="89" t="s">
        <v>399</v>
      </c>
      <c r="AY9" s="89" t="s">
        <v>400</v>
      </c>
      <c r="AZ9" s="89" t="s">
        <v>401</v>
      </c>
      <c r="BA9" s="89" t="s">
        <v>402</v>
      </c>
      <c r="BB9" s="89" t="s">
        <v>403</v>
      </c>
      <c r="BC9" s="89" t="s">
        <v>404</v>
      </c>
      <c r="BD9" s="89" t="s">
        <v>405</v>
      </c>
      <c r="BE9" s="89" t="s">
        <v>406</v>
      </c>
      <c r="BF9" s="89" t="s">
        <v>407</v>
      </c>
      <c r="BG9" s="89" t="s">
        <v>408</v>
      </c>
      <c r="BH9" s="89" t="s">
        <v>409</v>
      </c>
      <c r="BI9" s="89" t="s">
        <v>410</v>
      </c>
      <c r="BJ9" s="89" t="s">
        <v>411</v>
      </c>
      <c r="BK9" s="89" t="s">
        <v>412</v>
      </c>
      <c r="BL9" s="89" t="s">
        <v>413</v>
      </c>
      <c r="BM9" s="89" t="s">
        <v>414</v>
      </c>
      <c r="BN9" s="89" t="s">
        <v>415</v>
      </c>
      <c r="BO9" s="89" t="s">
        <v>416</v>
      </c>
      <c r="BP9" s="89" t="s">
        <v>417</v>
      </c>
      <c r="BQ9" s="89" t="s">
        <v>418</v>
      </c>
      <c r="BR9" s="89" t="s">
        <v>419</v>
      </c>
      <c r="BS9" s="89" t="s">
        <v>420</v>
      </c>
      <c r="BT9" s="89" t="s">
        <v>421</v>
      </c>
      <c r="BU9" s="89" t="s">
        <v>422</v>
      </c>
      <c r="BV9" s="89" t="s">
        <v>423</v>
      </c>
      <c r="BW9" s="89" t="s">
        <v>424</v>
      </c>
      <c r="BX9" s="89" t="s">
        <v>425</v>
      </c>
      <c r="BY9" s="89" t="s">
        <v>426</v>
      </c>
      <c r="BZ9" s="89" t="s">
        <v>427</v>
      </c>
      <c r="CA9" s="89" t="s">
        <v>428</v>
      </c>
      <c r="CB9" s="180" t="s">
        <v>429</v>
      </c>
    </row>
    <row r="10" spans="2:80" s="35" customFormat="1" ht="48.6" customHeight="1" x14ac:dyDescent="0.15">
      <c r="B10" s="1150"/>
      <c r="C10" s="1157"/>
      <c r="D10" s="1153" t="s">
        <v>430</v>
      </c>
      <c r="E10" s="1153" t="s">
        <v>431</v>
      </c>
      <c r="F10" s="1153" t="s">
        <v>432</v>
      </c>
      <c r="G10" s="1153" t="s">
        <v>433</v>
      </c>
      <c r="H10" s="1153" t="s">
        <v>434</v>
      </c>
      <c r="I10" s="1153" t="s">
        <v>435</v>
      </c>
      <c r="J10" s="1153" t="s">
        <v>436</v>
      </c>
      <c r="K10" s="1153" t="s">
        <v>437</v>
      </c>
      <c r="L10" s="1153" t="s">
        <v>438</v>
      </c>
      <c r="M10" s="1153" t="s">
        <v>439</v>
      </c>
      <c r="N10" s="1153" t="s">
        <v>252</v>
      </c>
      <c r="O10" s="1160" t="s">
        <v>440</v>
      </c>
      <c r="P10" s="1160" t="s">
        <v>441</v>
      </c>
      <c r="Q10" s="1160" t="s">
        <v>442</v>
      </c>
      <c r="R10" s="1160" t="s">
        <v>443</v>
      </c>
      <c r="S10" s="1160" t="s">
        <v>444</v>
      </c>
      <c r="T10" s="1160" t="s">
        <v>445</v>
      </c>
      <c r="U10" s="1170" t="str">
        <f>コード!B5</f>
        <v>品種コード①（製品の形状）</v>
      </c>
      <c r="V10" s="1170" t="str">
        <f>コード!B11</f>
        <v>品種コード②（エッジの状態）</v>
      </c>
      <c r="W10" s="1170" t="str">
        <f>コード!B15</f>
        <v>品種コード③（原板の圧延方法）</v>
      </c>
      <c r="X10" s="1170" t="str">
        <f>コード!B19</f>
        <v>品種コード④（原板の厚み）</v>
      </c>
      <c r="Y10" s="1170" t="str">
        <f>コード!B50</f>
        <v>品種コード⑤(原板の幅)</v>
      </c>
      <c r="Z10" s="1170" t="str">
        <f>コード!B59</f>
        <v>品種コード⑥（原板の化学成分ⅰ）</v>
      </c>
      <c r="AA10" s="1170" t="str">
        <f>コード!B72</f>
        <v>品種コード⑦（原板の化学成分ⅱ）</v>
      </c>
      <c r="AB10" s="1170" t="str">
        <f>コード!B77</f>
        <v>品種コード⑧（原板の化学成分ⅲ）</v>
      </c>
      <c r="AC10" s="1170" t="str">
        <f>コード!B83</f>
        <v>品種コード⑨（めっき付着量（両面の合計））</v>
      </c>
      <c r="AD10" s="1170" t="str">
        <f>コード!B100</f>
        <v>品種コード⑩（めっき層の成分）</v>
      </c>
      <c r="AE10" s="1170" t="str">
        <f>コード!B104</f>
        <v>品種コード⑪（化成処理）</v>
      </c>
      <c r="AF10" s="1170" t="str">
        <f>コード!B111</f>
        <v>品種コード⑫（塗油）</v>
      </c>
      <c r="AG10" s="1167" t="s">
        <v>446</v>
      </c>
      <c r="AH10" s="1167" t="s">
        <v>447</v>
      </c>
      <c r="AI10" s="1167" t="s">
        <v>448</v>
      </c>
      <c r="AJ10" s="1167" t="s">
        <v>449</v>
      </c>
      <c r="AK10" s="1167" t="s">
        <v>450</v>
      </c>
      <c r="AL10" s="1167" t="s">
        <v>451</v>
      </c>
      <c r="AM10" s="1167" t="s">
        <v>452</v>
      </c>
      <c r="AN10" s="1167" t="s">
        <v>453</v>
      </c>
      <c r="AO10" s="1167" t="s">
        <v>454</v>
      </c>
      <c r="AP10" s="1167" t="s">
        <v>455</v>
      </c>
      <c r="AQ10" s="1167" t="s">
        <v>456</v>
      </c>
      <c r="AR10" s="1167" t="s">
        <v>457</v>
      </c>
      <c r="AS10" s="1167" t="s">
        <v>458</v>
      </c>
      <c r="AT10" s="1167" t="s">
        <v>686</v>
      </c>
      <c r="AU10" s="1167" t="s">
        <v>459</v>
      </c>
      <c r="AV10" s="1167" t="s">
        <v>460</v>
      </c>
      <c r="AW10" s="1167" t="s">
        <v>461</v>
      </c>
      <c r="AX10" s="1167" t="s">
        <v>687</v>
      </c>
      <c r="AY10" s="1167" t="s">
        <v>463</v>
      </c>
      <c r="AZ10" s="1167" t="s">
        <v>464</v>
      </c>
      <c r="BA10" s="1167" t="s">
        <v>465</v>
      </c>
      <c r="BB10" s="1167" t="s">
        <v>466</v>
      </c>
      <c r="BC10" s="1167" t="s">
        <v>467</v>
      </c>
      <c r="BD10" s="1167" t="s">
        <v>468</v>
      </c>
      <c r="BE10" s="1167" t="s">
        <v>469</v>
      </c>
      <c r="BF10" s="1167" t="s">
        <v>470</v>
      </c>
      <c r="BG10" s="1167" t="s">
        <v>471</v>
      </c>
      <c r="BH10" s="1167" t="s">
        <v>688</v>
      </c>
      <c r="BI10" s="1167" t="s">
        <v>295</v>
      </c>
      <c r="BJ10" s="1167" t="s">
        <v>472</v>
      </c>
      <c r="BK10" s="1167" t="s">
        <v>473</v>
      </c>
      <c r="BL10" s="1167" t="s">
        <v>474</v>
      </c>
      <c r="BM10" s="1167" t="s">
        <v>475</v>
      </c>
      <c r="BN10" s="1167" t="s">
        <v>476</v>
      </c>
      <c r="BO10" s="1167" t="s">
        <v>477</v>
      </c>
      <c r="BP10" s="1167" t="s">
        <v>478</v>
      </c>
      <c r="BQ10" s="1167" t="s">
        <v>479</v>
      </c>
      <c r="BR10" s="1167" t="s">
        <v>480</v>
      </c>
      <c r="BS10" s="1167" t="s">
        <v>481</v>
      </c>
      <c r="BT10" s="1167" t="s">
        <v>482</v>
      </c>
      <c r="BU10" s="1167" t="s">
        <v>483</v>
      </c>
      <c r="BV10" s="1167" t="s">
        <v>484</v>
      </c>
      <c r="BW10" s="1167" t="s">
        <v>485</v>
      </c>
      <c r="BX10" s="1167" t="s">
        <v>486</v>
      </c>
      <c r="BY10" s="1167" t="s">
        <v>487</v>
      </c>
      <c r="BZ10" s="1167" t="s">
        <v>488</v>
      </c>
      <c r="CA10" s="1167" t="s">
        <v>489</v>
      </c>
      <c r="CB10" s="1173" t="s">
        <v>490</v>
      </c>
    </row>
    <row r="11" spans="2:80" s="35" customFormat="1" ht="9.75" customHeight="1" x14ac:dyDescent="0.15">
      <c r="B11" s="1150"/>
      <c r="C11" s="1157"/>
      <c r="D11" s="1154"/>
      <c r="E11" s="1154"/>
      <c r="F11" s="1154"/>
      <c r="G11" s="1154"/>
      <c r="H11" s="1154"/>
      <c r="I11" s="1154"/>
      <c r="J11" s="1154"/>
      <c r="K11" s="1154"/>
      <c r="L11" s="1154"/>
      <c r="M11" s="1154"/>
      <c r="N11" s="1154"/>
      <c r="O11" s="1161"/>
      <c r="P11" s="1161"/>
      <c r="Q11" s="1161"/>
      <c r="R11" s="1161"/>
      <c r="S11" s="1161"/>
      <c r="T11" s="1161"/>
      <c r="U11" s="1171"/>
      <c r="V11" s="1171"/>
      <c r="W11" s="1171"/>
      <c r="X11" s="1171"/>
      <c r="Y11" s="1171"/>
      <c r="Z11" s="1171"/>
      <c r="AA11" s="1171"/>
      <c r="AB11" s="1171"/>
      <c r="AC11" s="1171"/>
      <c r="AD11" s="1171"/>
      <c r="AE11" s="1171"/>
      <c r="AF11" s="1171"/>
      <c r="AG11" s="1168"/>
      <c r="AH11" s="1168"/>
      <c r="AI11" s="1168"/>
      <c r="AJ11" s="1168"/>
      <c r="AK11" s="1168"/>
      <c r="AL11" s="1168"/>
      <c r="AM11" s="1168"/>
      <c r="AN11" s="1168"/>
      <c r="AO11" s="1168"/>
      <c r="AP11" s="1168"/>
      <c r="AQ11" s="1168"/>
      <c r="AR11" s="1168"/>
      <c r="AS11" s="1168"/>
      <c r="AT11" s="1168"/>
      <c r="AU11" s="1168"/>
      <c r="AV11" s="1168"/>
      <c r="AW11" s="1168"/>
      <c r="AX11" s="1168"/>
      <c r="AY11" s="1168"/>
      <c r="AZ11" s="1168"/>
      <c r="BA11" s="1168"/>
      <c r="BB11" s="1168"/>
      <c r="BC11" s="1168"/>
      <c r="BD11" s="1168"/>
      <c r="BE11" s="1168"/>
      <c r="BF11" s="1168"/>
      <c r="BG11" s="1168"/>
      <c r="BH11" s="1168"/>
      <c r="BI11" s="1168"/>
      <c r="BJ11" s="1168"/>
      <c r="BK11" s="1168"/>
      <c r="BL11" s="1168"/>
      <c r="BM11" s="1168"/>
      <c r="BN11" s="1168"/>
      <c r="BO11" s="1168"/>
      <c r="BP11" s="1168"/>
      <c r="BQ11" s="1168"/>
      <c r="BR11" s="1168"/>
      <c r="BS11" s="1168"/>
      <c r="BT11" s="1168"/>
      <c r="BU11" s="1168"/>
      <c r="BV11" s="1168"/>
      <c r="BW11" s="1168"/>
      <c r="BX11" s="1168"/>
      <c r="BY11" s="1168"/>
      <c r="BZ11" s="1168"/>
      <c r="CA11" s="1168"/>
      <c r="CB11" s="1174"/>
    </row>
    <row r="12" spans="2:80" s="35" customFormat="1" ht="11.25" customHeight="1" x14ac:dyDescent="0.15">
      <c r="B12" s="1150"/>
      <c r="C12" s="1158"/>
      <c r="D12" s="1155"/>
      <c r="E12" s="1155"/>
      <c r="F12" s="1155"/>
      <c r="G12" s="1155"/>
      <c r="H12" s="1155"/>
      <c r="I12" s="1155"/>
      <c r="J12" s="1155"/>
      <c r="K12" s="1155"/>
      <c r="L12" s="1155"/>
      <c r="M12" s="1155"/>
      <c r="N12" s="1155"/>
      <c r="O12" s="1162"/>
      <c r="P12" s="1162"/>
      <c r="Q12" s="1162"/>
      <c r="R12" s="1162"/>
      <c r="S12" s="1162"/>
      <c r="T12" s="1162"/>
      <c r="U12" s="1172"/>
      <c r="V12" s="1172"/>
      <c r="W12" s="1172"/>
      <c r="X12" s="1172"/>
      <c r="Y12" s="1172"/>
      <c r="Z12" s="1172"/>
      <c r="AA12" s="1172"/>
      <c r="AB12" s="1172"/>
      <c r="AC12" s="1172"/>
      <c r="AD12" s="1172"/>
      <c r="AE12" s="1172"/>
      <c r="AF12" s="1172"/>
      <c r="AG12" s="1169"/>
      <c r="AH12" s="1169"/>
      <c r="AI12" s="1169"/>
      <c r="AJ12" s="1169"/>
      <c r="AK12" s="1169"/>
      <c r="AL12" s="1169"/>
      <c r="AM12" s="1169"/>
      <c r="AN12" s="1169"/>
      <c r="AO12" s="1169"/>
      <c r="AP12" s="1169"/>
      <c r="AQ12" s="1169"/>
      <c r="AR12" s="1169"/>
      <c r="AS12" s="1169"/>
      <c r="AT12" s="1169"/>
      <c r="AU12" s="1169"/>
      <c r="AV12" s="1169"/>
      <c r="AW12" s="1169"/>
      <c r="AX12" s="1169"/>
      <c r="AY12" s="1169"/>
      <c r="AZ12" s="1169"/>
      <c r="BA12" s="1169"/>
      <c r="BB12" s="1169"/>
      <c r="BC12" s="1169"/>
      <c r="BD12" s="1169"/>
      <c r="BE12" s="1169"/>
      <c r="BF12" s="1169"/>
      <c r="BG12" s="1169"/>
      <c r="BH12" s="1169"/>
      <c r="BI12" s="1169"/>
      <c r="BJ12" s="1169"/>
      <c r="BK12" s="1169"/>
      <c r="BL12" s="1169"/>
      <c r="BM12" s="1169"/>
      <c r="BN12" s="1169"/>
      <c r="BO12" s="1169"/>
      <c r="BP12" s="1169"/>
      <c r="BQ12" s="1169"/>
      <c r="BR12" s="1169"/>
      <c r="BS12" s="1169"/>
      <c r="BT12" s="1169"/>
      <c r="BU12" s="1169"/>
      <c r="BV12" s="1169"/>
      <c r="BW12" s="1169"/>
      <c r="BX12" s="1169"/>
      <c r="BY12" s="1169"/>
      <c r="BZ12" s="1169"/>
      <c r="CA12" s="1169"/>
      <c r="CB12" s="1175"/>
    </row>
    <row r="13" spans="2:80" s="35" customFormat="1" ht="17.850000000000001" customHeight="1" thickBot="1" x14ac:dyDescent="0.2">
      <c r="B13" s="1151"/>
      <c r="C13" s="855" t="s">
        <v>491</v>
      </c>
      <c r="D13" s="856" t="s">
        <v>172</v>
      </c>
      <c r="E13" s="856" t="s">
        <v>172</v>
      </c>
      <c r="F13" s="856" t="s">
        <v>172</v>
      </c>
      <c r="G13" s="856" t="s">
        <v>172</v>
      </c>
      <c r="H13" s="856" t="s">
        <v>172</v>
      </c>
      <c r="I13" s="856" t="s">
        <v>172</v>
      </c>
      <c r="J13" s="856" t="s">
        <v>172</v>
      </c>
      <c r="K13" s="856" t="s">
        <v>172</v>
      </c>
      <c r="L13" s="856" t="s">
        <v>172</v>
      </c>
      <c r="M13" s="856" t="s">
        <v>172</v>
      </c>
      <c r="N13" s="856" t="s">
        <v>172</v>
      </c>
      <c r="O13" s="856" t="s">
        <v>172</v>
      </c>
      <c r="P13" s="856" t="s">
        <v>172</v>
      </c>
      <c r="Q13" s="856" t="s">
        <v>172</v>
      </c>
      <c r="R13" s="856" t="s">
        <v>172</v>
      </c>
      <c r="S13" s="856" t="s">
        <v>172</v>
      </c>
      <c r="T13" s="856" t="s">
        <v>172</v>
      </c>
      <c r="U13" s="938" t="s">
        <v>172</v>
      </c>
      <c r="V13" s="938" t="s">
        <v>172</v>
      </c>
      <c r="W13" s="938" t="s">
        <v>172</v>
      </c>
      <c r="X13" s="938" t="s">
        <v>172</v>
      </c>
      <c r="Y13" s="938" t="s">
        <v>172</v>
      </c>
      <c r="Z13" s="938" t="s">
        <v>172</v>
      </c>
      <c r="AA13" s="938" t="s">
        <v>172</v>
      </c>
      <c r="AB13" s="938" t="s">
        <v>172</v>
      </c>
      <c r="AC13" s="938" t="s">
        <v>172</v>
      </c>
      <c r="AD13" s="938" t="s">
        <v>172</v>
      </c>
      <c r="AE13" s="938" t="s">
        <v>172</v>
      </c>
      <c r="AF13" s="938" t="s">
        <v>172</v>
      </c>
      <c r="AG13" s="138" t="s">
        <v>172</v>
      </c>
      <c r="AH13" s="176" t="s">
        <v>492</v>
      </c>
      <c r="AI13" s="176" t="s">
        <v>492</v>
      </c>
      <c r="AJ13" s="138" t="s">
        <v>172</v>
      </c>
      <c r="AK13" s="138" t="s">
        <v>172</v>
      </c>
      <c r="AL13" s="138" t="s">
        <v>172</v>
      </c>
      <c r="AM13" s="138" t="s">
        <v>172</v>
      </c>
      <c r="AN13" s="138" t="s">
        <v>172</v>
      </c>
      <c r="AO13" s="138" t="s">
        <v>172</v>
      </c>
      <c r="AP13" s="138" t="s">
        <v>172</v>
      </c>
      <c r="AQ13" s="138" t="s">
        <v>172</v>
      </c>
      <c r="AR13" s="181" t="s">
        <v>172</v>
      </c>
      <c r="AS13" s="139" t="s">
        <v>493</v>
      </c>
      <c r="AT13" s="176" t="s">
        <v>492</v>
      </c>
      <c r="AU13" s="138" t="s">
        <v>172</v>
      </c>
      <c r="AV13" s="138" t="s">
        <v>172</v>
      </c>
      <c r="AW13" s="140" t="s">
        <v>172</v>
      </c>
      <c r="AX13" s="140" t="s">
        <v>172</v>
      </c>
      <c r="AY13" s="310" t="s">
        <v>492</v>
      </c>
      <c r="AZ13" s="140" t="s">
        <v>172</v>
      </c>
      <c r="BA13" s="480"/>
      <c r="BB13" s="480"/>
      <c r="BC13" s="480"/>
      <c r="BD13" s="480"/>
      <c r="BE13" s="480"/>
      <c r="BF13" s="480"/>
      <c r="BG13" s="480"/>
      <c r="BH13" s="480"/>
      <c r="BI13" s="140" t="s">
        <v>172</v>
      </c>
      <c r="BJ13" s="480"/>
      <c r="BK13" s="480"/>
      <c r="BL13" s="480"/>
      <c r="BM13" s="480"/>
      <c r="BN13" s="480"/>
      <c r="BO13" s="140" t="s">
        <v>172</v>
      </c>
      <c r="BP13" s="480"/>
      <c r="BQ13" s="140" t="s">
        <v>172</v>
      </c>
      <c r="BR13" s="480"/>
      <c r="BS13" s="139" t="s">
        <v>494</v>
      </c>
      <c r="BT13" s="139" t="s">
        <v>494</v>
      </c>
      <c r="BU13" s="176" t="s">
        <v>492</v>
      </c>
      <c r="BV13" s="140" t="s">
        <v>172</v>
      </c>
      <c r="BW13" s="139" t="s">
        <v>494</v>
      </c>
      <c r="BX13" s="139" t="s">
        <v>494</v>
      </c>
      <c r="BY13" s="139" t="s">
        <v>494</v>
      </c>
      <c r="BZ13" s="139" t="s">
        <v>494</v>
      </c>
      <c r="CA13" s="480"/>
      <c r="CB13" s="481"/>
    </row>
    <row r="14" spans="2:80" ht="18" customHeight="1" x14ac:dyDescent="0.15">
      <c r="B14" s="1152">
        <v>1</v>
      </c>
      <c r="C14" s="1053"/>
      <c r="D14" s="363"/>
      <c r="E14" s="364"/>
      <c r="F14" s="365"/>
      <c r="G14" s="366"/>
      <c r="H14" s="363"/>
      <c r="I14" s="275"/>
      <c r="J14" s="363"/>
      <c r="K14" s="364"/>
      <c r="L14" s="363"/>
      <c r="M14" s="364"/>
      <c r="N14" s="363"/>
      <c r="O14" s="364"/>
      <c r="P14" s="363"/>
      <c r="Q14" s="364"/>
      <c r="R14" s="363"/>
      <c r="S14" s="364"/>
      <c r="T14" s="363"/>
      <c r="U14" s="430"/>
      <c r="V14" s="431"/>
      <c r="W14" s="432"/>
      <c r="X14" s="431"/>
      <c r="Y14" s="431"/>
      <c r="Z14" s="431"/>
      <c r="AA14" s="431"/>
      <c r="AB14" s="431"/>
      <c r="AC14" s="431"/>
      <c r="AD14" s="431"/>
      <c r="AE14" s="430"/>
      <c r="AF14" s="430"/>
      <c r="AG14" s="285"/>
      <c r="AH14" s="810"/>
      <c r="AI14" s="303"/>
      <c r="AJ14" s="297"/>
      <c r="AK14" s="297"/>
      <c r="AL14" s="297"/>
      <c r="AM14" s="297"/>
      <c r="AN14" s="297"/>
      <c r="AO14" s="277"/>
      <c r="AP14" s="297"/>
      <c r="AQ14" s="299"/>
      <c r="AR14" s="301"/>
      <c r="AS14" s="299"/>
      <c r="AT14" s="303"/>
      <c r="AU14" s="279"/>
      <c r="AV14" s="299"/>
      <c r="AW14" s="297"/>
      <c r="AX14" s="301"/>
      <c r="AY14" s="303"/>
      <c r="AZ14" s="285"/>
      <c r="BA14" s="299"/>
      <c r="BB14" s="299"/>
      <c r="BC14" s="299"/>
      <c r="BD14" s="299"/>
      <c r="BE14" s="299"/>
      <c r="BF14" s="299"/>
      <c r="BG14" s="299"/>
      <c r="BH14" s="299"/>
      <c r="BI14" s="305"/>
      <c r="BJ14" s="278"/>
      <c r="BK14" s="278"/>
      <c r="BL14" s="278"/>
      <c r="BM14" s="278"/>
      <c r="BN14" s="278"/>
      <c r="BO14" s="297"/>
      <c r="BP14" s="299"/>
      <c r="BQ14" s="285"/>
      <c r="BR14" s="299"/>
      <c r="BS14" s="299"/>
      <c r="BT14" s="299"/>
      <c r="BU14" s="303"/>
      <c r="BV14" s="306"/>
      <c r="BW14" s="299"/>
      <c r="BX14" s="299"/>
      <c r="BY14" s="299"/>
      <c r="BZ14" s="299"/>
      <c r="CA14" s="299"/>
      <c r="CB14" s="308"/>
    </row>
    <row r="15" spans="2:80" ht="18" customHeight="1" x14ac:dyDescent="0.15">
      <c r="B15" s="1165">
        <v>2</v>
      </c>
      <c r="C15" s="1166"/>
      <c r="D15" s="286"/>
      <c r="E15" s="571"/>
      <c r="F15" s="365"/>
      <c r="G15" s="366"/>
      <c r="H15" s="363"/>
      <c r="I15" s="364"/>
      <c r="J15" s="363"/>
      <c r="K15" s="364"/>
      <c r="L15" s="363"/>
      <c r="M15" s="364"/>
      <c r="N15" s="583"/>
      <c r="O15" s="364"/>
      <c r="P15" s="363"/>
      <c r="Q15" s="364"/>
      <c r="R15" s="363"/>
      <c r="S15" s="364"/>
      <c r="T15" s="286"/>
      <c r="U15" s="431"/>
      <c r="V15" s="431"/>
      <c r="W15" s="432"/>
      <c r="X15" s="431"/>
      <c r="Y15" s="431"/>
      <c r="Z15" s="431"/>
      <c r="AA15" s="431"/>
      <c r="AB15" s="431"/>
      <c r="AC15" s="431"/>
      <c r="AD15" s="431"/>
      <c r="AE15" s="431"/>
      <c r="AF15" s="431"/>
      <c r="AG15" s="286"/>
      <c r="AH15" s="304"/>
      <c r="AI15" s="304"/>
      <c r="AJ15" s="298"/>
      <c r="AK15" s="298"/>
      <c r="AL15" s="298"/>
      <c r="AM15" s="298"/>
      <c r="AN15" s="298"/>
      <c r="AO15" s="282"/>
      <c r="AP15" s="298"/>
      <c r="AQ15" s="291"/>
      <c r="AR15" s="302"/>
      <c r="AS15" s="291"/>
      <c r="AT15" s="304"/>
      <c r="AU15" s="377"/>
      <c r="AV15" s="291"/>
      <c r="AW15" s="298"/>
      <c r="AX15" s="302"/>
      <c r="AY15" s="304"/>
      <c r="AZ15" s="286"/>
      <c r="BA15" s="291"/>
      <c r="BB15" s="291"/>
      <c r="BC15" s="291"/>
      <c r="BD15" s="291"/>
      <c r="BE15" s="291"/>
      <c r="BF15" s="291"/>
      <c r="BG15" s="291"/>
      <c r="BH15" s="291"/>
      <c r="BI15" s="380"/>
      <c r="BJ15" s="283"/>
      <c r="BK15" s="283"/>
      <c r="BL15" s="283"/>
      <c r="BM15" s="283"/>
      <c r="BN15" s="283"/>
      <c r="BO15" s="298"/>
      <c r="BP15" s="291"/>
      <c r="BQ15" s="286"/>
      <c r="BR15" s="291"/>
      <c r="BS15" s="291"/>
      <c r="BT15" s="291"/>
      <c r="BU15" s="304"/>
      <c r="BV15" s="307"/>
      <c r="BW15" s="291"/>
      <c r="BX15" s="291"/>
      <c r="BY15" s="291"/>
      <c r="BZ15" s="291"/>
      <c r="CA15" s="291"/>
      <c r="CB15" s="294"/>
    </row>
    <row r="16" spans="2:80" ht="18" customHeight="1" x14ac:dyDescent="0.15">
      <c r="B16" s="1165">
        <v>3</v>
      </c>
      <c r="C16" s="1166"/>
      <c r="D16" s="286"/>
      <c r="E16" s="364"/>
      <c r="F16" s="365"/>
      <c r="G16" s="366"/>
      <c r="H16" s="363"/>
      <c r="I16" s="364"/>
      <c r="J16" s="363"/>
      <c r="K16" s="364"/>
      <c r="L16" s="363"/>
      <c r="M16" s="364"/>
      <c r="N16" s="363"/>
      <c r="O16" s="364"/>
      <c r="P16" s="363"/>
      <c r="Q16" s="364"/>
      <c r="R16" s="363"/>
      <c r="S16" s="364"/>
      <c r="T16" s="286"/>
      <c r="U16" s="431"/>
      <c r="V16" s="431"/>
      <c r="W16" s="432"/>
      <c r="X16" s="431"/>
      <c r="Y16" s="431"/>
      <c r="Z16" s="431"/>
      <c r="AA16" s="431"/>
      <c r="AB16" s="431"/>
      <c r="AC16" s="431"/>
      <c r="AD16" s="431"/>
      <c r="AE16" s="431"/>
      <c r="AF16" s="431"/>
      <c r="AG16" s="286"/>
      <c r="AH16" s="304"/>
      <c r="AI16" s="304"/>
      <c r="AJ16" s="298"/>
      <c r="AK16" s="298"/>
      <c r="AL16" s="298"/>
      <c r="AM16" s="298"/>
      <c r="AN16" s="298"/>
      <c r="AO16" s="282"/>
      <c r="AP16" s="298"/>
      <c r="AQ16" s="291"/>
      <c r="AR16" s="302"/>
      <c r="AS16" s="291"/>
      <c r="AT16" s="304"/>
      <c r="AU16" s="378"/>
      <c r="AV16" s="291"/>
      <c r="AW16" s="298"/>
      <c r="AX16" s="302"/>
      <c r="AY16" s="304"/>
      <c r="AZ16" s="286"/>
      <c r="BA16" s="291"/>
      <c r="BB16" s="291"/>
      <c r="BC16" s="291"/>
      <c r="BD16" s="291"/>
      <c r="BE16" s="291"/>
      <c r="BF16" s="291"/>
      <c r="BG16" s="291"/>
      <c r="BH16" s="291"/>
      <c r="BI16" s="380"/>
      <c r="BJ16" s="283"/>
      <c r="BK16" s="283"/>
      <c r="BL16" s="283"/>
      <c r="BM16" s="283"/>
      <c r="BN16" s="283"/>
      <c r="BO16" s="298"/>
      <c r="BP16" s="291"/>
      <c r="BQ16" s="286"/>
      <c r="BR16" s="291"/>
      <c r="BS16" s="291"/>
      <c r="BT16" s="291"/>
      <c r="BU16" s="304"/>
      <c r="BV16" s="307"/>
      <c r="BW16" s="291"/>
      <c r="BX16" s="291"/>
      <c r="BY16" s="291"/>
      <c r="BZ16" s="291"/>
      <c r="CA16" s="291"/>
      <c r="CB16" s="294"/>
    </row>
    <row r="17" spans="2:80" ht="18" customHeight="1" x14ac:dyDescent="0.15">
      <c r="B17" s="1165">
        <v>4</v>
      </c>
      <c r="C17" s="1166"/>
      <c r="D17" s="286"/>
      <c r="E17" s="364"/>
      <c r="F17" s="365"/>
      <c r="G17" s="366"/>
      <c r="H17" s="363"/>
      <c r="I17" s="364"/>
      <c r="J17" s="363"/>
      <c r="K17" s="364"/>
      <c r="L17" s="363"/>
      <c r="M17" s="364"/>
      <c r="N17" s="363"/>
      <c r="O17" s="364"/>
      <c r="P17" s="363"/>
      <c r="Q17" s="364"/>
      <c r="R17" s="363"/>
      <c r="S17" s="364"/>
      <c r="T17" s="286"/>
      <c r="U17" s="431"/>
      <c r="V17" s="431"/>
      <c r="W17" s="432"/>
      <c r="X17" s="431"/>
      <c r="Y17" s="431"/>
      <c r="Z17" s="431"/>
      <c r="AA17" s="431"/>
      <c r="AB17" s="431"/>
      <c r="AC17" s="431"/>
      <c r="AD17" s="431"/>
      <c r="AE17" s="431"/>
      <c r="AF17" s="431"/>
      <c r="AG17" s="286"/>
      <c r="AH17" s="304"/>
      <c r="AI17" s="304"/>
      <c r="AJ17" s="298"/>
      <c r="AK17" s="298"/>
      <c r="AL17" s="298"/>
      <c r="AM17" s="298"/>
      <c r="AN17" s="298"/>
      <c r="AO17" s="282"/>
      <c r="AP17" s="298"/>
      <c r="AQ17" s="291"/>
      <c r="AR17" s="302"/>
      <c r="AS17" s="291"/>
      <c r="AT17" s="304"/>
      <c r="AU17" s="378"/>
      <c r="AV17" s="291"/>
      <c r="AW17" s="298"/>
      <c r="AX17" s="302"/>
      <c r="AY17" s="304"/>
      <c r="AZ17" s="286"/>
      <c r="BA17" s="291"/>
      <c r="BB17" s="291"/>
      <c r="BC17" s="291"/>
      <c r="BD17" s="291"/>
      <c r="BE17" s="291"/>
      <c r="BF17" s="291"/>
      <c r="BG17" s="291"/>
      <c r="BH17" s="291"/>
      <c r="BI17" s="380"/>
      <c r="BJ17" s="283"/>
      <c r="BK17" s="283"/>
      <c r="BL17" s="283"/>
      <c r="BM17" s="283"/>
      <c r="BN17" s="283"/>
      <c r="BO17" s="298"/>
      <c r="BP17" s="291"/>
      <c r="BQ17" s="286"/>
      <c r="BR17" s="291"/>
      <c r="BS17" s="291"/>
      <c r="BT17" s="291"/>
      <c r="BU17" s="304"/>
      <c r="BV17" s="307"/>
      <c r="BW17" s="291"/>
      <c r="BX17" s="291"/>
      <c r="BY17" s="291"/>
      <c r="BZ17" s="291"/>
      <c r="CA17" s="291"/>
      <c r="CB17" s="294"/>
    </row>
    <row r="18" spans="2:80" ht="18" customHeight="1" x14ac:dyDescent="0.15">
      <c r="B18" s="1165">
        <v>5</v>
      </c>
      <c r="C18" s="1166"/>
      <c r="D18" s="286"/>
      <c r="E18" s="364"/>
      <c r="F18" s="365"/>
      <c r="G18" s="366"/>
      <c r="H18" s="363"/>
      <c r="I18" s="364"/>
      <c r="J18" s="363"/>
      <c r="K18" s="364"/>
      <c r="L18" s="363"/>
      <c r="M18" s="364"/>
      <c r="N18" s="363"/>
      <c r="O18" s="364"/>
      <c r="P18" s="363"/>
      <c r="Q18" s="364"/>
      <c r="R18" s="363"/>
      <c r="S18" s="364"/>
      <c r="T18" s="286"/>
      <c r="U18" s="431"/>
      <c r="V18" s="431"/>
      <c r="W18" s="432"/>
      <c r="X18" s="431"/>
      <c r="Y18" s="431"/>
      <c r="Z18" s="431"/>
      <c r="AA18" s="431"/>
      <c r="AB18" s="431"/>
      <c r="AC18" s="431"/>
      <c r="AD18" s="431"/>
      <c r="AE18" s="431"/>
      <c r="AF18" s="431"/>
      <c r="AG18" s="286"/>
      <c r="AH18" s="304"/>
      <c r="AI18" s="304"/>
      <c r="AJ18" s="298"/>
      <c r="AK18" s="298"/>
      <c r="AL18" s="298"/>
      <c r="AM18" s="298"/>
      <c r="AN18" s="298"/>
      <c r="AO18" s="282"/>
      <c r="AP18" s="298"/>
      <c r="AQ18" s="291"/>
      <c r="AR18" s="302"/>
      <c r="AS18" s="291"/>
      <c r="AT18" s="304"/>
      <c r="AU18" s="378"/>
      <c r="AV18" s="291"/>
      <c r="AW18" s="298"/>
      <c r="AX18" s="302"/>
      <c r="AY18" s="304"/>
      <c r="AZ18" s="286"/>
      <c r="BA18" s="291"/>
      <c r="BB18" s="291"/>
      <c r="BC18" s="291"/>
      <c r="BD18" s="291"/>
      <c r="BE18" s="291"/>
      <c r="BF18" s="291"/>
      <c r="BG18" s="291"/>
      <c r="BH18" s="291"/>
      <c r="BI18" s="380"/>
      <c r="BJ18" s="283"/>
      <c r="BK18" s="283"/>
      <c r="BL18" s="283"/>
      <c r="BM18" s="283"/>
      <c r="BN18" s="283"/>
      <c r="BO18" s="298"/>
      <c r="BP18" s="291"/>
      <c r="BQ18" s="286"/>
      <c r="BR18" s="291"/>
      <c r="BS18" s="291"/>
      <c r="BT18" s="291"/>
      <c r="BU18" s="304"/>
      <c r="BV18" s="307"/>
      <c r="BW18" s="291"/>
      <c r="BX18" s="291"/>
      <c r="BY18" s="291"/>
      <c r="BZ18" s="291"/>
      <c r="CA18" s="291"/>
      <c r="CB18" s="294"/>
    </row>
    <row r="19" spans="2:80" ht="18" customHeight="1" x14ac:dyDescent="0.15">
      <c r="B19" s="1165">
        <v>6</v>
      </c>
      <c r="C19" s="1166"/>
      <c r="D19" s="286"/>
      <c r="E19" s="364"/>
      <c r="F19" s="365"/>
      <c r="G19" s="366"/>
      <c r="H19" s="363"/>
      <c r="I19" s="364"/>
      <c r="J19" s="363"/>
      <c r="K19" s="364"/>
      <c r="L19" s="363"/>
      <c r="M19" s="364"/>
      <c r="N19" s="363"/>
      <c r="O19" s="364"/>
      <c r="P19" s="363"/>
      <c r="Q19" s="364"/>
      <c r="R19" s="363"/>
      <c r="S19" s="364"/>
      <c r="T19" s="286"/>
      <c r="U19" s="431"/>
      <c r="V19" s="431"/>
      <c r="W19" s="432"/>
      <c r="X19" s="431"/>
      <c r="Y19" s="431"/>
      <c r="Z19" s="431"/>
      <c r="AA19" s="431"/>
      <c r="AB19" s="431"/>
      <c r="AC19" s="431"/>
      <c r="AD19" s="431"/>
      <c r="AE19" s="431"/>
      <c r="AF19" s="431"/>
      <c r="AG19" s="286"/>
      <c r="AH19" s="304"/>
      <c r="AI19" s="304"/>
      <c r="AJ19" s="298"/>
      <c r="AK19" s="298"/>
      <c r="AL19" s="298"/>
      <c r="AM19" s="298"/>
      <c r="AN19" s="298"/>
      <c r="AO19" s="282"/>
      <c r="AP19" s="298"/>
      <c r="AQ19" s="291"/>
      <c r="AR19" s="302"/>
      <c r="AS19" s="291"/>
      <c r="AT19" s="304"/>
      <c r="AU19" s="284"/>
      <c r="AV19" s="291"/>
      <c r="AW19" s="298"/>
      <c r="AX19" s="302"/>
      <c r="AY19" s="304"/>
      <c r="AZ19" s="286"/>
      <c r="BA19" s="291"/>
      <c r="BB19" s="291"/>
      <c r="BC19" s="291"/>
      <c r="BD19" s="291"/>
      <c r="BE19" s="291"/>
      <c r="BF19" s="291"/>
      <c r="BG19" s="291"/>
      <c r="BH19" s="291"/>
      <c r="BI19" s="380"/>
      <c r="BJ19" s="283"/>
      <c r="BK19" s="283"/>
      <c r="BL19" s="283"/>
      <c r="BM19" s="283"/>
      <c r="BN19" s="283"/>
      <c r="BO19" s="298"/>
      <c r="BP19" s="291"/>
      <c r="BQ19" s="286"/>
      <c r="BR19" s="291"/>
      <c r="BS19" s="291"/>
      <c r="BT19" s="291"/>
      <c r="BU19" s="304"/>
      <c r="BV19" s="307"/>
      <c r="BW19" s="291"/>
      <c r="BX19" s="291"/>
      <c r="BY19" s="291"/>
      <c r="BZ19" s="291"/>
      <c r="CA19" s="291"/>
      <c r="CB19" s="294"/>
    </row>
    <row r="20" spans="2:80" ht="18" customHeight="1" x14ac:dyDescent="0.15">
      <c r="B20" s="1165">
        <v>7</v>
      </c>
      <c r="C20" s="1166"/>
      <c r="D20" s="286"/>
      <c r="E20" s="364"/>
      <c r="F20" s="365"/>
      <c r="G20" s="366"/>
      <c r="H20" s="363"/>
      <c r="I20" s="364"/>
      <c r="J20" s="363"/>
      <c r="K20" s="364"/>
      <c r="L20" s="363"/>
      <c r="M20" s="364"/>
      <c r="N20" s="363"/>
      <c r="O20" s="364"/>
      <c r="P20" s="363"/>
      <c r="Q20" s="364"/>
      <c r="R20" s="363"/>
      <c r="S20" s="364"/>
      <c r="T20" s="286"/>
      <c r="U20" s="431"/>
      <c r="V20" s="431"/>
      <c r="W20" s="432"/>
      <c r="X20" s="431"/>
      <c r="Y20" s="431"/>
      <c r="Z20" s="431"/>
      <c r="AA20" s="431"/>
      <c r="AB20" s="431"/>
      <c r="AC20" s="431"/>
      <c r="AD20" s="431"/>
      <c r="AE20" s="431"/>
      <c r="AF20" s="431"/>
      <c r="AG20" s="286"/>
      <c r="AH20" s="304"/>
      <c r="AI20" s="304"/>
      <c r="AJ20" s="298"/>
      <c r="AK20" s="298"/>
      <c r="AL20" s="298"/>
      <c r="AM20" s="298"/>
      <c r="AN20" s="298"/>
      <c r="AO20" s="282"/>
      <c r="AP20" s="298"/>
      <c r="AQ20" s="291"/>
      <c r="AR20" s="302"/>
      <c r="AS20" s="291">
        <v>3000</v>
      </c>
      <c r="AT20" s="304"/>
      <c r="AU20" s="377"/>
      <c r="AV20" s="291"/>
      <c r="AW20" s="298"/>
      <c r="AX20" s="302"/>
      <c r="AY20" s="304"/>
      <c r="AZ20" s="286"/>
      <c r="BA20" s="291"/>
      <c r="BB20" s="291"/>
      <c r="BC20" s="291"/>
      <c r="BD20" s="291"/>
      <c r="BE20" s="291"/>
      <c r="BF20" s="291"/>
      <c r="BG20" s="291"/>
      <c r="BH20" s="291"/>
      <c r="BI20" s="380"/>
      <c r="BJ20" s="283"/>
      <c r="BK20" s="283"/>
      <c r="BL20" s="283"/>
      <c r="BM20" s="283"/>
      <c r="BN20" s="283"/>
      <c r="BO20" s="298"/>
      <c r="BP20" s="291"/>
      <c r="BQ20" s="286"/>
      <c r="BR20" s="291"/>
      <c r="BS20" s="291"/>
      <c r="BT20" s="291"/>
      <c r="BU20" s="304"/>
      <c r="BV20" s="307"/>
      <c r="BW20" s="291"/>
      <c r="BX20" s="291"/>
      <c r="BY20" s="291"/>
      <c r="BZ20" s="291"/>
      <c r="CA20" s="291"/>
      <c r="CB20" s="294"/>
    </row>
    <row r="21" spans="2:80" ht="18" customHeight="1" x14ac:dyDescent="0.15">
      <c r="B21" s="1165">
        <v>8</v>
      </c>
      <c r="C21" s="1166"/>
      <c r="D21" s="286"/>
      <c r="E21" s="364"/>
      <c r="F21" s="365"/>
      <c r="G21" s="366"/>
      <c r="H21" s="363"/>
      <c r="I21" s="364"/>
      <c r="J21" s="363"/>
      <c r="K21" s="364"/>
      <c r="L21" s="363"/>
      <c r="M21" s="364"/>
      <c r="N21" s="363"/>
      <c r="O21" s="364"/>
      <c r="P21" s="363"/>
      <c r="Q21" s="364"/>
      <c r="R21" s="363"/>
      <c r="S21" s="364"/>
      <c r="T21" s="286"/>
      <c r="U21" s="431"/>
      <c r="V21" s="431"/>
      <c r="W21" s="432"/>
      <c r="X21" s="431"/>
      <c r="Y21" s="431"/>
      <c r="Z21" s="431"/>
      <c r="AA21" s="431"/>
      <c r="AB21" s="431"/>
      <c r="AC21" s="431"/>
      <c r="AD21" s="431"/>
      <c r="AE21" s="431"/>
      <c r="AF21" s="431"/>
      <c r="AG21" s="286"/>
      <c r="AH21" s="304"/>
      <c r="AI21" s="304"/>
      <c r="AJ21" s="298"/>
      <c r="AK21" s="298"/>
      <c r="AL21" s="298"/>
      <c r="AM21" s="298"/>
      <c r="AN21" s="298"/>
      <c r="AO21" s="282"/>
      <c r="AP21" s="298"/>
      <c r="AQ21" s="291"/>
      <c r="AR21" s="302"/>
      <c r="AS21" s="291"/>
      <c r="AT21" s="304"/>
      <c r="AU21" s="378"/>
      <c r="AV21" s="291"/>
      <c r="AW21" s="298"/>
      <c r="AX21" s="302"/>
      <c r="AY21" s="304"/>
      <c r="AZ21" s="286"/>
      <c r="BA21" s="291"/>
      <c r="BB21" s="291"/>
      <c r="BC21" s="291"/>
      <c r="BD21" s="291"/>
      <c r="BE21" s="291"/>
      <c r="BF21" s="291"/>
      <c r="BG21" s="291"/>
      <c r="BH21" s="291"/>
      <c r="BI21" s="380"/>
      <c r="BJ21" s="283"/>
      <c r="BK21" s="283"/>
      <c r="BL21" s="283"/>
      <c r="BM21" s="283"/>
      <c r="BN21" s="283"/>
      <c r="BO21" s="298"/>
      <c r="BP21" s="291"/>
      <c r="BQ21" s="286"/>
      <c r="BR21" s="291"/>
      <c r="BS21" s="291"/>
      <c r="BT21" s="291"/>
      <c r="BU21" s="304"/>
      <c r="BV21" s="307"/>
      <c r="BW21" s="291"/>
      <c r="BX21" s="291"/>
      <c r="BY21" s="291"/>
      <c r="BZ21" s="291"/>
      <c r="CA21" s="291"/>
      <c r="CB21" s="294"/>
    </row>
    <row r="22" spans="2:80" ht="18" customHeight="1" x14ac:dyDescent="0.15">
      <c r="B22" s="1165">
        <v>9</v>
      </c>
      <c r="C22" s="1166"/>
      <c r="D22" s="286"/>
      <c r="E22" s="364"/>
      <c r="F22" s="365"/>
      <c r="G22" s="366"/>
      <c r="H22" s="363"/>
      <c r="I22" s="364"/>
      <c r="J22" s="363"/>
      <c r="K22" s="364"/>
      <c r="L22" s="363"/>
      <c r="M22" s="364"/>
      <c r="N22" s="363"/>
      <c r="O22" s="364"/>
      <c r="P22" s="363"/>
      <c r="Q22" s="364"/>
      <c r="R22" s="363"/>
      <c r="S22" s="364"/>
      <c r="T22" s="286"/>
      <c r="U22" s="431"/>
      <c r="V22" s="431"/>
      <c r="W22" s="432"/>
      <c r="X22" s="431"/>
      <c r="Y22" s="431"/>
      <c r="Z22" s="431"/>
      <c r="AA22" s="431"/>
      <c r="AB22" s="431"/>
      <c r="AC22" s="431"/>
      <c r="AD22" s="431"/>
      <c r="AE22" s="431"/>
      <c r="AF22" s="431"/>
      <c r="AG22" s="286"/>
      <c r="AH22" s="304"/>
      <c r="AI22" s="304"/>
      <c r="AJ22" s="298"/>
      <c r="AK22" s="298"/>
      <c r="AL22" s="298"/>
      <c r="AM22" s="298"/>
      <c r="AN22" s="298"/>
      <c r="AO22" s="282"/>
      <c r="AP22" s="298"/>
      <c r="AQ22" s="291"/>
      <c r="AR22" s="302"/>
      <c r="AS22" s="291"/>
      <c r="AT22" s="304"/>
      <c r="AU22" s="284"/>
      <c r="AV22" s="291"/>
      <c r="AW22" s="298"/>
      <c r="AX22" s="302"/>
      <c r="AY22" s="304"/>
      <c r="AZ22" s="286"/>
      <c r="BA22" s="291"/>
      <c r="BB22" s="291"/>
      <c r="BC22" s="291"/>
      <c r="BD22" s="291"/>
      <c r="BE22" s="291"/>
      <c r="BF22" s="291"/>
      <c r="BG22" s="291"/>
      <c r="BH22" s="291"/>
      <c r="BI22" s="380"/>
      <c r="BJ22" s="283"/>
      <c r="BK22" s="283"/>
      <c r="BL22" s="283"/>
      <c r="BM22" s="283"/>
      <c r="BN22" s="283"/>
      <c r="BO22" s="298"/>
      <c r="BP22" s="291"/>
      <c r="BQ22" s="286"/>
      <c r="BR22" s="291"/>
      <c r="BS22" s="291"/>
      <c r="BT22" s="291"/>
      <c r="BU22" s="304"/>
      <c r="BV22" s="307"/>
      <c r="BW22" s="291"/>
      <c r="BX22" s="291"/>
      <c r="BY22" s="291"/>
      <c r="BZ22" s="291"/>
      <c r="CA22" s="291"/>
      <c r="CB22" s="294"/>
    </row>
    <row r="23" spans="2:80" ht="18" customHeight="1" x14ac:dyDescent="0.15">
      <c r="B23" s="1165">
        <v>10</v>
      </c>
      <c r="C23" s="1166"/>
      <c r="D23" s="286"/>
      <c r="E23" s="364"/>
      <c r="F23" s="365"/>
      <c r="G23" s="366"/>
      <c r="H23" s="363"/>
      <c r="I23" s="364"/>
      <c r="J23" s="363"/>
      <c r="K23" s="364"/>
      <c r="L23" s="363"/>
      <c r="M23" s="364"/>
      <c r="N23" s="363"/>
      <c r="O23" s="364"/>
      <c r="P23" s="363"/>
      <c r="Q23" s="364"/>
      <c r="R23" s="363"/>
      <c r="S23" s="364"/>
      <c r="T23" s="286"/>
      <c r="U23" s="431"/>
      <c r="V23" s="431"/>
      <c r="W23" s="432"/>
      <c r="X23" s="431"/>
      <c r="Y23" s="431"/>
      <c r="Z23" s="431"/>
      <c r="AA23" s="431"/>
      <c r="AB23" s="431"/>
      <c r="AC23" s="431"/>
      <c r="AD23" s="431"/>
      <c r="AE23" s="431"/>
      <c r="AF23" s="431"/>
      <c r="AG23" s="286"/>
      <c r="AH23" s="304"/>
      <c r="AI23" s="304"/>
      <c r="AJ23" s="298"/>
      <c r="AK23" s="298"/>
      <c r="AL23" s="298"/>
      <c r="AM23" s="298"/>
      <c r="AN23" s="298"/>
      <c r="AO23" s="282"/>
      <c r="AP23" s="298"/>
      <c r="AQ23" s="291"/>
      <c r="AR23" s="302"/>
      <c r="AS23" s="291"/>
      <c r="AT23" s="304"/>
      <c r="AU23" s="377"/>
      <c r="AV23" s="291"/>
      <c r="AW23" s="298"/>
      <c r="AX23" s="302"/>
      <c r="AY23" s="304"/>
      <c r="AZ23" s="286"/>
      <c r="BA23" s="291"/>
      <c r="BB23" s="291"/>
      <c r="BC23" s="291"/>
      <c r="BD23" s="291"/>
      <c r="BE23" s="291"/>
      <c r="BF23" s="291"/>
      <c r="BG23" s="291"/>
      <c r="BH23" s="291"/>
      <c r="BI23" s="380"/>
      <c r="BJ23" s="283"/>
      <c r="BK23" s="283"/>
      <c r="BL23" s="283"/>
      <c r="BM23" s="283"/>
      <c r="BN23" s="283"/>
      <c r="BO23" s="298"/>
      <c r="BP23" s="291"/>
      <c r="BQ23" s="286"/>
      <c r="BR23" s="291"/>
      <c r="BS23" s="291"/>
      <c r="BT23" s="291"/>
      <c r="BU23" s="304"/>
      <c r="BV23" s="307"/>
      <c r="BW23" s="291"/>
      <c r="BX23" s="291"/>
      <c r="BY23" s="291"/>
      <c r="BZ23" s="291"/>
      <c r="CA23" s="291"/>
      <c r="CB23" s="294"/>
    </row>
    <row r="24" spans="2:80" ht="18" customHeight="1" x14ac:dyDescent="0.15">
      <c r="B24" s="1165">
        <v>11</v>
      </c>
      <c r="C24" s="1166"/>
      <c r="D24" s="286"/>
      <c r="E24" s="364"/>
      <c r="F24" s="365"/>
      <c r="G24" s="366"/>
      <c r="H24" s="363"/>
      <c r="I24" s="364"/>
      <c r="J24" s="363"/>
      <c r="K24" s="364"/>
      <c r="L24" s="363"/>
      <c r="M24" s="364"/>
      <c r="N24" s="363"/>
      <c r="O24" s="364"/>
      <c r="P24" s="363"/>
      <c r="Q24" s="364"/>
      <c r="R24" s="363"/>
      <c r="S24" s="364"/>
      <c r="T24" s="286"/>
      <c r="U24" s="431"/>
      <c r="V24" s="431"/>
      <c r="W24" s="432"/>
      <c r="X24" s="431"/>
      <c r="Y24" s="431"/>
      <c r="Z24" s="431"/>
      <c r="AA24" s="431"/>
      <c r="AB24" s="431"/>
      <c r="AC24" s="431"/>
      <c r="AD24" s="431"/>
      <c r="AE24" s="431"/>
      <c r="AF24" s="431"/>
      <c r="AG24" s="286"/>
      <c r="AH24" s="304"/>
      <c r="AI24" s="304"/>
      <c r="AJ24" s="298"/>
      <c r="AK24" s="298"/>
      <c r="AL24" s="298"/>
      <c r="AM24" s="298"/>
      <c r="AN24" s="298"/>
      <c r="AO24" s="282"/>
      <c r="AP24" s="298"/>
      <c r="AQ24" s="291"/>
      <c r="AR24" s="302"/>
      <c r="AS24" s="291"/>
      <c r="AT24" s="304"/>
      <c r="AU24" s="378"/>
      <c r="AV24" s="291"/>
      <c r="AW24" s="298"/>
      <c r="AX24" s="302"/>
      <c r="AY24" s="304"/>
      <c r="AZ24" s="286"/>
      <c r="BA24" s="291"/>
      <c r="BB24" s="291"/>
      <c r="BC24" s="291"/>
      <c r="BD24" s="291"/>
      <c r="BE24" s="291"/>
      <c r="BF24" s="291"/>
      <c r="BG24" s="291"/>
      <c r="BH24" s="291"/>
      <c r="BI24" s="380"/>
      <c r="BJ24" s="283"/>
      <c r="BK24" s="283"/>
      <c r="BL24" s="283"/>
      <c r="BM24" s="283"/>
      <c r="BN24" s="283"/>
      <c r="BO24" s="298"/>
      <c r="BP24" s="291"/>
      <c r="BQ24" s="286"/>
      <c r="BR24" s="291"/>
      <c r="BS24" s="291"/>
      <c r="BT24" s="291"/>
      <c r="BU24" s="304"/>
      <c r="BV24" s="307"/>
      <c r="BW24" s="291"/>
      <c r="BX24" s="291"/>
      <c r="BY24" s="291"/>
      <c r="BZ24" s="291"/>
      <c r="CA24" s="291"/>
      <c r="CB24" s="294"/>
    </row>
    <row r="25" spans="2:80" ht="18" customHeight="1" x14ac:dyDescent="0.15">
      <c r="B25" s="1165">
        <v>12</v>
      </c>
      <c r="C25" s="1166"/>
      <c r="D25" s="286"/>
      <c r="E25" s="364"/>
      <c r="F25" s="365"/>
      <c r="G25" s="366"/>
      <c r="H25" s="363"/>
      <c r="I25" s="364"/>
      <c r="J25" s="363"/>
      <c r="K25" s="364"/>
      <c r="L25" s="363"/>
      <c r="M25" s="364"/>
      <c r="N25" s="363"/>
      <c r="O25" s="364"/>
      <c r="P25" s="363"/>
      <c r="Q25" s="364"/>
      <c r="R25" s="363"/>
      <c r="S25" s="364"/>
      <c r="T25" s="286"/>
      <c r="U25" s="431"/>
      <c r="V25" s="431"/>
      <c r="W25" s="432"/>
      <c r="X25" s="431"/>
      <c r="Y25" s="431"/>
      <c r="Z25" s="431"/>
      <c r="AA25" s="431"/>
      <c r="AB25" s="431"/>
      <c r="AC25" s="431"/>
      <c r="AD25" s="431"/>
      <c r="AE25" s="431"/>
      <c r="AF25" s="431"/>
      <c r="AG25" s="286"/>
      <c r="AH25" s="304"/>
      <c r="AI25" s="304"/>
      <c r="AJ25" s="298"/>
      <c r="AK25" s="298"/>
      <c r="AL25" s="298"/>
      <c r="AM25" s="298"/>
      <c r="AN25" s="298"/>
      <c r="AO25" s="282"/>
      <c r="AP25" s="298"/>
      <c r="AQ25" s="291"/>
      <c r="AR25" s="302"/>
      <c r="AS25" s="291"/>
      <c r="AT25" s="304"/>
      <c r="AU25" s="378"/>
      <c r="AV25" s="291"/>
      <c r="AW25" s="298"/>
      <c r="AX25" s="302"/>
      <c r="AY25" s="304"/>
      <c r="AZ25" s="286"/>
      <c r="BA25" s="291"/>
      <c r="BB25" s="291"/>
      <c r="BC25" s="291"/>
      <c r="BD25" s="291"/>
      <c r="BE25" s="291"/>
      <c r="BF25" s="291"/>
      <c r="BG25" s="291"/>
      <c r="BH25" s="291"/>
      <c r="BI25" s="380"/>
      <c r="BJ25" s="283"/>
      <c r="BK25" s="283"/>
      <c r="BL25" s="283"/>
      <c r="BM25" s="283"/>
      <c r="BN25" s="283"/>
      <c r="BO25" s="298"/>
      <c r="BP25" s="291"/>
      <c r="BQ25" s="286"/>
      <c r="BR25" s="291"/>
      <c r="BS25" s="291"/>
      <c r="BT25" s="291"/>
      <c r="BU25" s="304"/>
      <c r="BV25" s="307"/>
      <c r="BW25" s="291"/>
      <c r="BX25" s="291"/>
      <c r="BY25" s="291"/>
      <c r="BZ25" s="291"/>
      <c r="CA25" s="291"/>
      <c r="CB25" s="294"/>
    </row>
    <row r="26" spans="2:80" ht="18" customHeight="1" x14ac:dyDescent="0.15">
      <c r="B26" s="1165">
        <v>13</v>
      </c>
      <c r="C26" s="1166"/>
      <c r="D26" s="286"/>
      <c r="E26" s="364"/>
      <c r="F26" s="365"/>
      <c r="G26" s="366"/>
      <c r="H26" s="363"/>
      <c r="I26" s="364"/>
      <c r="J26" s="363"/>
      <c r="K26" s="364"/>
      <c r="L26" s="363"/>
      <c r="M26" s="364"/>
      <c r="N26" s="363"/>
      <c r="O26" s="364"/>
      <c r="P26" s="363"/>
      <c r="Q26" s="364"/>
      <c r="R26" s="363"/>
      <c r="S26" s="364"/>
      <c r="T26" s="286"/>
      <c r="U26" s="431"/>
      <c r="V26" s="431"/>
      <c r="W26" s="432"/>
      <c r="X26" s="431"/>
      <c r="Y26" s="431"/>
      <c r="Z26" s="431"/>
      <c r="AA26" s="431"/>
      <c r="AB26" s="431"/>
      <c r="AC26" s="431"/>
      <c r="AD26" s="431"/>
      <c r="AE26" s="431"/>
      <c r="AF26" s="431"/>
      <c r="AG26" s="286"/>
      <c r="AH26" s="304"/>
      <c r="AI26" s="304"/>
      <c r="AJ26" s="298"/>
      <c r="AK26" s="298"/>
      <c r="AL26" s="298"/>
      <c r="AM26" s="298"/>
      <c r="AN26" s="298"/>
      <c r="AO26" s="282"/>
      <c r="AP26" s="298"/>
      <c r="AQ26" s="291"/>
      <c r="AR26" s="302"/>
      <c r="AS26" s="291"/>
      <c r="AT26" s="304"/>
      <c r="AU26" s="378"/>
      <c r="AV26" s="291"/>
      <c r="AW26" s="298"/>
      <c r="AX26" s="302"/>
      <c r="AY26" s="304"/>
      <c r="AZ26" s="286"/>
      <c r="BA26" s="291"/>
      <c r="BB26" s="291"/>
      <c r="BC26" s="291"/>
      <c r="BD26" s="291"/>
      <c r="BE26" s="291"/>
      <c r="BF26" s="291"/>
      <c r="BG26" s="291"/>
      <c r="BH26" s="291"/>
      <c r="BI26" s="380"/>
      <c r="BJ26" s="283"/>
      <c r="BK26" s="283"/>
      <c r="BL26" s="283"/>
      <c r="BM26" s="283"/>
      <c r="BN26" s="283"/>
      <c r="BO26" s="298"/>
      <c r="BP26" s="291"/>
      <c r="BQ26" s="286"/>
      <c r="BR26" s="291"/>
      <c r="BS26" s="291"/>
      <c r="BT26" s="291"/>
      <c r="BU26" s="304"/>
      <c r="BV26" s="307"/>
      <c r="BW26" s="291"/>
      <c r="BX26" s="291"/>
      <c r="BY26" s="291"/>
      <c r="BZ26" s="291"/>
      <c r="CA26" s="291"/>
      <c r="CB26" s="294"/>
    </row>
    <row r="27" spans="2:80" ht="18" customHeight="1" x14ac:dyDescent="0.15">
      <c r="B27" s="1165">
        <v>14</v>
      </c>
      <c r="C27" s="1166"/>
      <c r="D27" s="286"/>
      <c r="E27" s="364"/>
      <c r="F27" s="365"/>
      <c r="G27" s="366"/>
      <c r="H27" s="363"/>
      <c r="I27" s="364"/>
      <c r="J27" s="363"/>
      <c r="K27" s="364"/>
      <c r="L27" s="363"/>
      <c r="M27" s="364"/>
      <c r="N27" s="363"/>
      <c r="O27" s="364"/>
      <c r="P27" s="363"/>
      <c r="Q27" s="364"/>
      <c r="R27" s="363"/>
      <c r="S27" s="364"/>
      <c r="T27" s="286"/>
      <c r="U27" s="431"/>
      <c r="V27" s="433"/>
      <c r="W27" s="432"/>
      <c r="X27" s="431"/>
      <c r="Y27" s="431"/>
      <c r="Z27" s="431"/>
      <c r="AA27" s="431"/>
      <c r="AB27" s="431"/>
      <c r="AC27" s="431"/>
      <c r="AD27" s="431"/>
      <c r="AE27" s="431"/>
      <c r="AF27" s="431"/>
      <c r="AG27" s="286"/>
      <c r="AH27" s="304"/>
      <c r="AI27" s="304"/>
      <c r="AJ27" s="298"/>
      <c r="AK27" s="298"/>
      <c r="AL27" s="298"/>
      <c r="AM27" s="298"/>
      <c r="AN27" s="298"/>
      <c r="AO27" s="282"/>
      <c r="AP27" s="298"/>
      <c r="AQ27" s="291"/>
      <c r="AR27" s="302"/>
      <c r="AS27" s="291"/>
      <c r="AT27" s="304"/>
      <c r="AU27" s="378"/>
      <c r="AV27" s="291"/>
      <c r="AW27" s="298"/>
      <c r="AX27" s="302"/>
      <c r="AY27" s="304"/>
      <c r="AZ27" s="286"/>
      <c r="BA27" s="291"/>
      <c r="BB27" s="291"/>
      <c r="BC27" s="291"/>
      <c r="BD27" s="291"/>
      <c r="BE27" s="291"/>
      <c r="BF27" s="291"/>
      <c r="BG27" s="291"/>
      <c r="BH27" s="291"/>
      <c r="BI27" s="380"/>
      <c r="BJ27" s="283"/>
      <c r="BK27" s="283"/>
      <c r="BL27" s="283"/>
      <c r="BM27" s="283"/>
      <c r="BN27" s="283"/>
      <c r="BO27" s="298"/>
      <c r="BP27" s="291"/>
      <c r="BQ27" s="286"/>
      <c r="BR27" s="291"/>
      <c r="BS27" s="291"/>
      <c r="BT27" s="291"/>
      <c r="BU27" s="304"/>
      <c r="BV27" s="307"/>
      <c r="BW27" s="291"/>
      <c r="BX27" s="291"/>
      <c r="BY27" s="291"/>
      <c r="BZ27" s="291"/>
      <c r="CA27" s="291"/>
      <c r="CB27" s="294"/>
    </row>
    <row r="28" spans="2:80" ht="18" customHeight="1" x14ac:dyDescent="0.15">
      <c r="B28" s="1165">
        <v>15</v>
      </c>
      <c r="C28" s="1166"/>
      <c r="D28" s="286"/>
      <c r="E28" s="364"/>
      <c r="F28" s="365"/>
      <c r="G28" s="366"/>
      <c r="H28" s="363"/>
      <c r="I28" s="364"/>
      <c r="J28" s="363"/>
      <c r="K28" s="364"/>
      <c r="L28" s="363"/>
      <c r="M28" s="364"/>
      <c r="N28" s="363"/>
      <c r="O28" s="364"/>
      <c r="P28" s="363"/>
      <c r="Q28" s="364"/>
      <c r="R28" s="363"/>
      <c r="S28" s="364"/>
      <c r="T28" s="286"/>
      <c r="U28" s="431"/>
      <c r="V28" s="431"/>
      <c r="W28" s="432"/>
      <c r="X28" s="431"/>
      <c r="Y28" s="431"/>
      <c r="Z28" s="431"/>
      <c r="AA28" s="431"/>
      <c r="AB28" s="431"/>
      <c r="AC28" s="433"/>
      <c r="AD28" s="431"/>
      <c r="AE28" s="431"/>
      <c r="AF28" s="431"/>
      <c r="AG28" s="286"/>
      <c r="AH28" s="304"/>
      <c r="AI28" s="304"/>
      <c r="AJ28" s="298"/>
      <c r="AK28" s="298"/>
      <c r="AL28" s="298"/>
      <c r="AM28" s="298"/>
      <c r="AN28" s="298"/>
      <c r="AO28" s="282"/>
      <c r="AP28" s="298"/>
      <c r="AQ28" s="291"/>
      <c r="AR28" s="302"/>
      <c r="AS28" s="291"/>
      <c r="AT28" s="304"/>
      <c r="AU28" s="378"/>
      <c r="AV28" s="291"/>
      <c r="AW28" s="298"/>
      <c r="AX28" s="302"/>
      <c r="AY28" s="304"/>
      <c r="AZ28" s="286"/>
      <c r="BA28" s="291"/>
      <c r="BB28" s="291"/>
      <c r="BC28" s="291"/>
      <c r="BD28" s="291"/>
      <c r="BE28" s="291"/>
      <c r="BF28" s="291"/>
      <c r="BG28" s="291"/>
      <c r="BH28" s="291"/>
      <c r="BI28" s="380"/>
      <c r="BJ28" s="283"/>
      <c r="BK28" s="283"/>
      <c r="BL28" s="283"/>
      <c r="BM28" s="283"/>
      <c r="BN28" s="283"/>
      <c r="BO28" s="298"/>
      <c r="BP28" s="291"/>
      <c r="BQ28" s="286"/>
      <c r="BR28" s="291"/>
      <c r="BS28" s="291"/>
      <c r="BT28" s="291"/>
      <c r="BU28" s="304"/>
      <c r="BV28" s="307"/>
      <c r="BW28" s="291"/>
      <c r="BX28" s="291"/>
      <c r="BY28" s="291"/>
      <c r="BZ28" s="291"/>
      <c r="CA28" s="291"/>
      <c r="CB28" s="294"/>
    </row>
    <row r="29" spans="2:80" ht="18" customHeight="1" x14ac:dyDescent="0.15">
      <c r="B29" s="1165">
        <v>16</v>
      </c>
      <c r="C29" s="1166"/>
      <c r="D29" s="286"/>
      <c r="E29" s="364"/>
      <c r="F29" s="365"/>
      <c r="G29" s="366"/>
      <c r="H29" s="363"/>
      <c r="I29" s="364"/>
      <c r="J29" s="363"/>
      <c r="K29" s="364"/>
      <c r="L29" s="363"/>
      <c r="M29" s="364"/>
      <c r="N29" s="363"/>
      <c r="O29" s="364"/>
      <c r="P29" s="363"/>
      <c r="Q29" s="364"/>
      <c r="R29" s="363"/>
      <c r="S29" s="364"/>
      <c r="T29" s="286"/>
      <c r="U29" s="431"/>
      <c r="V29" s="431"/>
      <c r="W29" s="432"/>
      <c r="X29" s="431"/>
      <c r="Y29" s="431"/>
      <c r="Z29" s="431"/>
      <c r="AA29" s="431"/>
      <c r="AB29" s="431"/>
      <c r="AC29" s="431"/>
      <c r="AD29" s="431"/>
      <c r="AE29" s="431"/>
      <c r="AF29" s="431"/>
      <c r="AG29" s="286"/>
      <c r="AH29" s="304"/>
      <c r="AI29" s="304"/>
      <c r="AJ29" s="298"/>
      <c r="AK29" s="298"/>
      <c r="AL29" s="298"/>
      <c r="AM29" s="298"/>
      <c r="AN29" s="298"/>
      <c r="AO29" s="282"/>
      <c r="AP29" s="298"/>
      <c r="AQ29" s="291"/>
      <c r="AR29" s="302"/>
      <c r="AS29" s="291"/>
      <c r="AT29" s="304"/>
      <c r="AU29" s="378"/>
      <c r="AV29" s="291"/>
      <c r="AW29" s="298"/>
      <c r="AX29" s="302"/>
      <c r="AY29" s="304"/>
      <c r="AZ29" s="286"/>
      <c r="BA29" s="291"/>
      <c r="BB29" s="291"/>
      <c r="BC29" s="291"/>
      <c r="BD29" s="291"/>
      <c r="BE29" s="291"/>
      <c r="BF29" s="291"/>
      <c r="BG29" s="291"/>
      <c r="BH29" s="291"/>
      <c r="BI29" s="380"/>
      <c r="BJ29" s="283"/>
      <c r="BK29" s="283"/>
      <c r="BL29" s="283"/>
      <c r="BM29" s="283"/>
      <c r="BN29" s="283"/>
      <c r="BO29" s="298"/>
      <c r="BP29" s="291"/>
      <c r="BQ29" s="286"/>
      <c r="BR29" s="291"/>
      <c r="BS29" s="291"/>
      <c r="BT29" s="291"/>
      <c r="BU29" s="304"/>
      <c r="BV29" s="307"/>
      <c r="BW29" s="291"/>
      <c r="BX29" s="291"/>
      <c r="BY29" s="291"/>
      <c r="BZ29" s="291"/>
      <c r="CA29" s="291"/>
      <c r="CB29" s="294"/>
    </row>
    <row r="30" spans="2:80" ht="18" customHeight="1" x14ac:dyDescent="0.15">
      <c r="B30" s="1165">
        <v>17</v>
      </c>
      <c r="C30" s="1166"/>
      <c r="D30" s="286"/>
      <c r="E30" s="364"/>
      <c r="F30" s="365"/>
      <c r="G30" s="366"/>
      <c r="H30" s="363"/>
      <c r="I30" s="364"/>
      <c r="J30" s="363"/>
      <c r="K30" s="364"/>
      <c r="L30" s="363"/>
      <c r="M30" s="364"/>
      <c r="N30" s="363"/>
      <c r="O30" s="364"/>
      <c r="P30" s="363"/>
      <c r="Q30" s="364"/>
      <c r="R30" s="363"/>
      <c r="S30" s="364"/>
      <c r="T30" s="286"/>
      <c r="U30" s="431"/>
      <c r="V30" s="431"/>
      <c r="W30" s="432"/>
      <c r="X30" s="431"/>
      <c r="Y30" s="431"/>
      <c r="Z30" s="431"/>
      <c r="AA30" s="431"/>
      <c r="AB30" s="431"/>
      <c r="AC30" s="431"/>
      <c r="AD30" s="431"/>
      <c r="AE30" s="431"/>
      <c r="AF30" s="431"/>
      <c r="AG30" s="286"/>
      <c r="AH30" s="304"/>
      <c r="AI30" s="304"/>
      <c r="AJ30" s="298"/>
      <c r="AK30" s="298"/>
      <c r="AL30" s="298"/>
      <c r="AM30" s="298"/>
      <c r="AN30" s="298"/>
      <c r="AO30" s="282"/>
      <c r="AP30" s="298"/>
      <c r="AQ30" s="291"/>
      <c r="AR30" s="302"/>
      <c r="AS30" s="291"/>
      <c r="AT30" s="304"/>
      <c r="AU30" s="284"/>
      <c r="AV30" s="291"/>
      <c r="AW30" s="298"/>
      <c r="AX30" s="302"/>
      <c r="AY30" s="304"/>
      <c r="AZ30" s="286"/>
      <c r="BA30" s="291"/>
      <c r="BB30" s="291"/>
      <c r="BC30" s="291"/>
      <c r="BD30" s="291"/>
      <c r="BE30" s="291"/>
      <c r="BF30" s="291"/>
      <c r="BG30" s="291"/>
      <c r="BH30" s="291"/>
      <c r="BI30" s="380"/>
      <c r="BJ30" s="283"/>
      <c r="BK30" s="283"/>
      <c r="BL30" s="283"/>
      <c r="BM30" s="283"/>
      <c r="BN30" s="283"/>
      <c r="BO30" s="298"/>
      <c r="BP30" s="291"/>
      <c r="BQ30" s="286"/>
      <c r="BR30" s="291"/>
      <c r="BS30" s="291"/>
      <c r="BT30" s="291"/>
      <c r="BU30" s="304"/>
      <c r="BV30" s="307"/>
      <c r="BW30" s="291"/>
      <c r="BX30" s="291"/>
      <c r="BY30" s="291"/>
      <c r="BZ30" s="291"/>
      <c r="CA30" s="291"/>
      <c r="CB30" s="294"/>
    </row>
    <row r="31" spans="2:80" ht="18" customHeight="1" thickBot="1" x14ac:dyDescent="0.2">
      <c r="B31" s="1165">
        <v>18</v>
      </c>
      <c r="C31" s="1166"/>
      <c r="D31" s="286"/>
      <c r="E31" s="367"/>
      <c r="F31" s="368"/>
      <c r="G31" s="369"/>
      <c r="H31" s="370"/>
      <c r="I31" s="367"/>
      <c r="J31" s="370"/>
      <c r="K31" s="367"/>
      <c r="L31" s="370"/>
      <c r="M31" s="367"/>
      <c r="N31" s="370"/>
      <c r="O31" s="367"/>
      <c r="P31" s="370"/>
      <c r="Q31" s="367"/>
      <c r="R31" s="370"/>
      <c r="S31" s="367"/>
      <c r="T31" s="286"/>
      <c r="U31" s="434"/>
      <c r="V31" s="434"/>
      <c r="W31" s="435"/>
      <c r="X31" s="434"/>
      <c r="Y31" s="434"/>
      <c r="Z31" s="434"/>
      <c r="AA31" s="434"/>
      <c r="AB31" s="434"/>
      <c r="AC31" s="434"/>
      <c r="AD31" s="434"/>
      <c r="AE31" s="861"/>
      <c r="AF31" s="861"/>
      <c r="AG31" s="286"/>
      <c r="AH31" s="304"/>
      <c r="AI31" s="304"/>
      <c r="AJ31" s="298"/>
      <c r="AK31" s="298"/>
      <c r="AL31" s="298"/>
      <c r="AM31" s="298"/>
      <c r="AN31" s="298"/>
      <c r="AO31" s="362"/>
      <c r="AP31" s="298"/>
      <c r="AQ31" s="291"/>
      <c r="AR31" s="302"/>
      <c r="AS31" s="291"/>
      <c r="AT31" s="304"/>
      <c r="AU31" s="379"/>
      <c r="AV31" s="291"/>
      <c r="AW31" s="298"/>
      <c r="AX31" s="302"/>
      <c r="AY31" s="304"/>
      <c r="AZ31" s="286"/>
      <c r="BA31" s="291"/>
      <c r="BB31" s="291"/>
      <c r="BC31" s="291"/>
      <c r="BD31" s="291"/>
      <c r="BE31" s="291"/>
      <c r="BF31" s="291"/>
      <c r="BG31" s="291"/>
      <c r="BH31" s="291"/>
      <c r="BI31" s="427"/>
      <c r="BJ31" s="283"/>
      <c r="BK31" s="283"/>
      <c r="BL31" s="283"/>
      <c r="BM31" s="283"/>
      <c r="BN31" s="283"/>
      <c r="BO31" s="298"/>
      <c r="BP31" s="291"/>
      <c r="BQ31" s="286"/>
      <c r="BR31" s="291"/>
      <c r="BS31" s="291"/>
      <c r="BT31" s="291"/>
      <c r="BU31" s="304"/>
      <c r="BV31" s="307"/>
      <c r="BW31" s="291"/>
      <c r="BX31" s="291"/>
      <c r="BY31" s="291"/>
      <c r="BZ31" s="291"/>
      <c r="CA31" s="291"/>
      <c r="CB31" s="294"/>
    </row>
    <row r="32" spans="2:80" ht="18" customHeight="1" thickTop="1" thickBot="1" x14ac:dyDescent="0.2">
      <c r="B32" s="1163" t="s">
        <v>495</v>
      </c>
      <c r="C32" s="1164"/>
      <c r="D32" s="235" t="s">
        <v>172</v>
      </c>
      <c r="E32" s="235" t="s">
        <v>172</v>
      </c>
      <c r="F32" s="235" t="s">
        <v>172</v>
      </c>
      <c r="G32" s="235" t="s">
        <v>172</v>
      </c>
      <c r="H32" s="235" t="s">
        <v>172</v>
      </c>
      <c r="I32" s="235" t="s">
        <v>172</v>
      </c>
      <c r="J32" s="235" t="s">
        <v>172</v>
      </c>
      <c r="K32" s="235" t="s">
        <v>172</v>
      </c>
      <c r="L32" s="235" t="s">
        <v>172</v>
      </c>
      <c r="M32" s="235" t="s">
        <v>172</v>
      </c>
      <c r="N32" s="235" t="s">
        <v>172</v>
      </c>
      <c r="O32" s="235" t="s">
        <v>172</v>
      </c>
      <c r="P32" s="235" t="s">
        <v>172</v>
      </c>
      <c r="Q32" s="235" t="s">
        <v>172</v>
      </c>
      <c r="R32" s="235" t="s">
        <v>172</v>
      </c>
      <c r="S32" s="235" t="s">
        <v>172</v>
      </c>
      <c r="T32" s="235" t="s">
        <v>172</v>
      </c>
      <c r="U32" s="235" t="s">
        <v>172</v>
      </c>
      <c r="V32" s="235" t="s">
        <v>714</v>
      </c>
      <c r="W32" s="235" t="s">
        <v>714</v>
      </c>
      <c r="X32" s="235" t="s">
        <v>714</v>
      </c>
      <c r="Y32" s="235" t="s">
        <v>714</v>
      </c>
      <c r="Z32" s="235" t="s">
        <v>714</v>
      </c>
      <c r="AA32" s="235" t="s">
        <v>714</v>
      </c>
      <c r="AB32" s="235" t="s">
        <v>714</v>
      </c>
      <c r="AC32" s="235" t="s">
        <v>172</v>
      </c>
      <c r="AD32" s="235" t="s">
        <v>172</v>
      </c>
      <c r="AE32" s="235" t="s">
        <v>172</v>
      </c>
      <c r="AF32" s="235" t="s">
        <v>172</v>
      </c>
      <c r="AG32" s="235" t="s">
        <v>172</v>
      </c>
      <c r="AH32" s="235" t="s">
        <v>172</v>
      </c>
      <c r="AI32" s="235" t="s">
        <v>172</v>
      </c>
      <c r="AJ32" s="235" t="s">
        <v>172</v>
      </c>
      <c r="AK32" s="235" t="s">
        <v>172</v>
      </c>
      <c r="AL32" s="235" t="s">
        <v>172</v>
      </c>
      <c r="AM32" s="235" t="s">
        <v>172</v>
      </c>
      <c r="AN32" s="235" t="s">
        <v>172</v>
      </c>
      <c r="AO32" s="235" t="s">
        <v>172</v>
      </c>
      <c r="AP32" s="235" t="s">
        <v>172</v>
      </c>
      <c r="AQ32" s="300" t="str">
        <f>IF(SUM(AQ14:AQ31)&lt;&gt;0,SUM(AQ14:AQ31),"0")</f>
        <v>0</v>
      </c>
      <c r="AR32" s="236" t="str">
        <f>IF(SUM(AR14:AR31)&lt;&gt;0,SUM(AR14:AR31),"0")</f>
        <v>0</v>
      </c>
      <c r="AS32" s="300">
        <f>IF(SUM(AS14:AS31)&lt;&gt;0,SUM(AS14:AS31),0)</f>
        <v>3000</v>
      </c>
      <c r="AT32" s="235" t="s">
        <v>172</v>
      </c>
      <c r="AU32" s="235" t="s">
        <v>172</v>
      </c>
      <c r="AV32" s="300" t="str">
        <f>IF(SUM(AV14:AV31)&lt;&gt;0,SUM(AV14:AV31),"0")</f>
        <v>0</v>
      </c>
      <c r="AW32" s="235" t="s">
        <v>172</v>
      </c>
      <c r="AX32" s="235" t="s">
        <v>172</v>
      </c>
      <c r="AY32" s="235" t="s">
        <v>172</v>
      </c>
      <c r="AZ32" s="235" t="s">
        <v>172</v>
      </c>
      <c r="BA32" s="300" t="str">
        <f t="shared" ref="BA32:BH32" si="0">IF(SUM(BA14:BA31)&lt;&gt;0,SUM(BA14:BA31),"0")</f>
        <v>0</v>
      </c>
      <c r="BB32" s="300" t="str">
        <f t="shared" si="0"/>
        <v>0</v>
      </c>
      <c r="BC32" s="300" t="str">
        <f t="shared" si="0"/>
        <v>0</v>
      </c>
      <c r="BD32" s="300" t="str">
        <f t="shared" si="0"/>
        <v>0</v>
      </c>
      <c r="BE32" s="300" t="str">
        <f t="shared" si="0"/>
        <v>0</v>
      </c>
      <c r="BF32" s="300" t="str">
        <f t="shared" si="0"/>
        <v>0</v>
      </c>
      <c r="BG32" s="300" t="str">
        <f t="shared" si="0"/>
        <v>0</v>
      </c>
      <c r="BH32" s="300" t="str">
        <f t="shared" si="0"/>
        <v>0</v>
      </c>
      <c r="BI32" s="373" t="s">
        <v>172</v>
      </c>
      <c r="BJ32" s="300" t="str">
        <f>IF(SUM(BJ14:BJ31)&lt;&gt;0,SUM(BJ14:BJ31),"0")</f>
        <v>0</v>
      </c>
      <c r="BK32" s="300" t="str">
        <f>IF(SUM(BK14:BK31)&lt;&gt;0,SUM(BK14:BK31),"0")</f>
        <v>0</v>
      </c>
      <c r="BL32" s="300" t="str">
        <f>IF(SUM(BL14:BL31)&lt;&gt;0,SUM(BL14:BL31),"0")</f>
        <v>0</v>
      </c>
      <c r="BM32" s="300" t="str">
        <f>IF(SUM(BM14:BM31)&lt;&gt;0,SUM(BM14:BM31),"0")</f>
        <v>0</v>
      </c>
      <c r="BN32" s="300" t="str">
        <f>IF(SUM(BN14:BN31)&lt;&gt;0,SUM(BN14:BN31),"0")</f>
        <v>0</v>
      </c>
      <c r="BO32" s="235" t="s">
        <v>172</v>
      </c>
      <c r="BP32" s="300" t="str">
        <f>IF(SUM(BP14:BP31)&lt;&gt;0,SUM(BP14:BP31),"0")</f>
        <v>0</v>
      </c>
      <c r="BQ32" s="235" t="s">
        <v>172</v>
      </c>
      <c r="BR32" s="300" t="str">
        <f t="shared" ref="BR32:BT32" si="1">IF(SUM(BR14:BR31)&lt;&gt;0,SUM(BR14:BR31),"0")</f>
        <v>0</v>
      </c>
      <c r="BS32" s="300" t="str">
        <f t="shared" si="1"/>
        <v>0</v>
      </c>
      <c r="BT32" s="300" t="str">
        <f t="shared" si="1"/>
        <v>0</v>
      </c>
      <c r="BU32" s="235" t="s">
        <v>172</v>
      </c>
      <c r="BV32" s="235" t="s">
        <v>172</v>
      </c>
      <c r="BW32" s="300" t="str">
        <f t="shared" ref="BW32:CB32" si="2">IF(SUM(BW14:BW31)&lt;&gt;0,SUM(BW14:BW31),"0")</f>
        <v>0</v>
      </c>
      <c r="BX32" s="300" t="str">
        <f t="shared" si="2"/>
        <v>0</v>
      </c>
      <c r="BY32" s="300" t="str">
        <f t="shared" si="2"/>
        <v>0</v>
      </c>
      <c r="BZ32" s="300" t="str">
        <f t="shared" si="2"/>
        <v>0</v>
      </c>
      <c r="CA32" s="300" t="str">
        <f t="shared" si="2"/>
        <v>0</v>
      </c>
      <c r="CB32" s="309" t="str">
        <f t="shared" si="2"/>
        <v>0</v>
      </c>
    </row>
    <row r="33" spans="46:47" x14ac:dyDescent="0.15">
      <c r="AT33" s="5"/>
      <c r="AU33" s="5"/>
    </row>
    <row r="34" spans="46:47" x14ac:dyDescent="0.15">
      <c r="AT34" s="5"/>
      <c r="AU34" s="5"/>
    </row>
    <row r="35" spans="46:47" ht="13.5" customHeight="1" x14ac:dyDescent="0.15"/>
  </sheetData>
  <dataConsolidate/>
  <mergeCells count="101">
    <mergeCell ref="AX10:AX12"/>
    <mergeCell ref="AY10:AY12"/>
    <mergeCell ref="AZ10:AZ12"/>
    <mergeCell ref="BA10:BA12"/>
    <mergeCell ref="BB10:BB12"/>
    <mergeCell ref="AS10:AS12"/>
    <mergeCell ref="AT10:AT12"/>
    <mergeCell ref="AU10:AU12"/>
    <mergeCell ref="AV10:AV12"/>
    <mergeCell ref="AW10:AW12"/>
    <mergeCell ref="BM10:BM12"/>
    <mergeCell ref="BN10:BN12"/>
    <mergeCell ref="BO10:BO12"/>
    <mergeCell ref="BP10:BP12"/>
    <mergeCell ref="BC10:BC12"/>
    <mergeCell ref="BH10:BH12"/>
    <mergeCell ref="BI10:BI12"/>
    <mergeCell ref="BJ10:BJ12"/>
    <mergeCell ref="BK10:BK12"/>
    <mergeCell ref="BL10:BL12"/>
    <mergeCell ref="BD10:BD12"/>
    <mergeCell ref="BE10:BE12"/>
    <mergeCell ref="BF10:BF12"/>
    <mergeCell ref="BG10:BG12"/>
    <mergeCell ref="BR10:BR12"/>
    <mergeCell ref="BS10:BS12"/>
    <mergeCell ref="BT10:BT12"/>
    <mergeCell ref="BU10:BU12"/>
    <mergeCell ref="BQ10:BQ12"/>
    <mergeCell ref="BV10:BV12"/>
    <mergeCell ref="CB10:CB12"/>
    <mergeCell ref="BW10:BW12"/>
    <mergeCell ref="BX10:BX12"/>
    <mergeCell ref="BY10:BY12"/>
    <mergeCell ref="BZ10:BZ12"/>
    <mergeCell ref="CA10:CA12"/>
    <mergeCell ref="AN10:AN12"/>
    <mergeCell ref="AO10:AO12"/>
    <mergeCell ref="AP10:AP12"/>
    <mergeCell ref="AQ10:AQ12"/>
    <mergeCell ref="AR10:AR12"/>
    <mergeCell ref="AI10:AI12"/>
    <mergeCell ref="AJ10:AJ12"/>
    <mergeCell ref="AK10:AK12"/>
    <mergeCell ref="AL10:AL12"/>
    <mergeCell ref="AM10:AM12"/>
    <mergeCell ref="R10:R12"/>
    <mergeCell ref="S10:S12"/>
    <mergeCell ref="T10:T12"/>
    <mergeCell ref="AG10:AG12"/>
    <mergeCell ref="AH10:AH12"/>
    <mergeCell ref="U10:U12"/>
    <mergeCell ref="AD10:AD12"/>
    <mergeCell ref="V10:V12"/>
    <mergeCell ref="W10:W12"/>
    <mergeCell ref="X10:X12"/>
    <mergeCell ref="Y10:Y12"/>
    <mergeCell ref="Z10:Z12"/>
    <mergeCell ref="AA10:AA12"/>
    <mergeCell ref="AB10:AB12"/>
    <mergeCell ref="AC10:AC12"/>
    <mergeCell ref="AE10:AE12"/>
    <mergeCell ref="AF10:AF12"/>
    <mergeCell ref="P10:P12"/>
    <mergeCell ref="Q10:Q12"/>
    <mergeCell ref="B28:C28"/>
    <mergeCell ref="B29:C29"/>
    <mergeCell ref="B30:C30"/>
    <mergeCell ref="B31:C31"/>
    <mergeCell ref="H10:H12"/>
    <mergeCell ref="I10:I12"/>
    <mergeCell ref="J10:J12"/>
    <mergeCell ref="B15:C15"/>
    <mergeCell ref="B32:C32"/>
    <mergeCell ref="B27:C27"/>
    <mergeCell ref="B16:C16"/>
    <mergeCell ref="B17:C17"/>
    <mergeCell ref="B18:C18"/>
    <mergeCell ref="B19:C19"/>
    <mergeCell ref="B20:C20"/>
    <mergeCell ref="B21:C21"/>
    <mergeCell ref="B22:C22"/>
    <mergeCell ref="B23:C23"/>
    <mergeCell ref="B24:C24"/>
    <mergeCell ref="B25:C25"/>
    <mergeCell ref="B26:C26"/>
    <mergeCell ref="B4:D4"/>
    <mergeCell ref="E4:G4"/>
    <mergeCell ref="B9:B13"/>
    <mergeCell ref="B14:C14"/>
    <mergeCell ref="D10:D12"/>
    <mergeCell ref="C9:C12"/>
    <mergeCell ref="E10:E12"/>
    <mergeCell ref="F10:F12"/>
    <mergeCell ref="G10:G12"/>
    <mergeCell ref="B7:O7"/>
    <mergeCell ref="K10:K12"/>
    <mergeCell ref="L10:L12"/>
    <mergeCell ref="M10:M12"/>
    <mergeCell ref="N10:N12"/>
    <mergeCell ref="O10:O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8">
        <x14:dataValidation type="list" allowBlank="1" showInputMessage="1" xr:uid="{06DD1DF9-027B-4B0A-ADEB-FA832CAB6B9A}">
          <x14:formula1>
            <xm:f>コード!$B$199:$B$205</xm:f>
          </x14:formula1>
          <xm:sqref>BI14:BI31</xm:sqref>
        </x14:dataValidation>
        <x14:dataValidation type="list" allowBlank="1" showInputMessage="1" xr:uid="{C4F89A68-D581-4A38-BCC8-C1BD98162AAD}">
          <x14:formula1>
            <xm:f>コード!$B$208:$B$222</xm:f>
          </x14:formula1>
          <xm:sqref>AO14:AO31</xm:sqref>
        </x14:dataValidation>
        <x14:dataValidation type="list" allowBlank="1" showInputMessage="1" showErrorMessage="1" xr:uid="{D0E52F24-24A6-483D-82ED-CE5D42EFE241}">
          <x14:formula1>
            <xm:f>コード!$B$116:$B$117</xm:f>
          </x14:formula1>
          <xm:sqref>E14:E31</xm:sqref>
        </x14:dataValidation>
        <x14:dataValidation type="list" allowBlank="1" showInputMessage="1" xr:uid="{577A85E8-5E81-4D9E-BCFF-A25B2B0AA3E5}">
          <x14:formula1>
            <xm:f>コード!$B$84:$B$98</xm:f>
          </x14:formula1>
          <xm:sqref>AC14:AC31</xm:sqref>
        </x14:dataValidation>
        <x14:dataValidation type="list" allowBlank="1" showInputMessage="1" xr:uid="{A5A9D917-F264-4C17-9D28-0C6F83FE4D99}">
          <x14:formula1>
            <xm:f>コード!$B$12:$B$13</xm:f>
          </x14:formula1>
          <xm:sqref>V14:V31</xm:sqref>
        </x14:dataValidation>
        <x14:dataValidation type="list" allowBlank="1" showInputMessage="1" showErrorMessage="1" xr:uid="{FB122240-7664-402B-947D-15B09B1F0BDA}">
          <x14:formula1>
            <xm:f>コード!$B$51:$B$57</xm:f>
          </x14:formula1>
          <xm:sqref>Y14:Y31</xm:sqref>
        </x14:dataValidation>
        <x14:dataValidation type="list" allowBlank="1" showInputMessage="1" showErrorMessage="1" xr:uid="{E519BB74-CAF2-4D49-A49E-19CC5224AF92}">
          <x14:formula1>
            <xm:f>コード!$B$60:$B$70</xm:f>
          </x14:formula1>
          <xm:sqref>Z14:Z31</xm:sqref>
        </x14:dataValidation>
        <x14:dataValidation type="list" allowBlank="1" showInputMessage="1" showErrorMessage="1" xr:uid="{43FB97B4-43D8-4620-8568-4BD2B00983E0}">
          <x14:formula1>
            <xm:f>コード!$B$101:$B$102</xm:f>
          </x14:formula1>
          <xm:sqref>AD14:AD31</xm:sqref>
        </x14:dataValidation>
        <x14:dataValidation type="list" allowBlank="1" showInputMessage="1" xr:uid="{73B3BE4F-CCD1-4377-8022-E037A59C3D13}">
          <x14:formula1>
            <xm:f>コード!$B$239:$B$245</xm:f>
          </x14:formula1>
          <xm:sqref>AU14:AU31</xm:sqref>
        </x14:dataValidation>
        <x14:dataValidation type="list" allowBlank="1" showInputMessage="1" showErrorMessage="1" xr:uid="{506F9334-80C7-49B7-9D19-556AC7886CA4}">
          <x14:formula1>
            <xm:f>コード!$B$225:$B$226</xm:f>
          </x14:formula1>
          <xm:sqref>F14:F31</xm:sqref>
        </x14:dataValidation>
        <x14:dataValidation type="list" allowBlank="1" showInputMessage="1" xr:uid="{5DACC11E-7D32-4AA3-A66F-F1B770BEA4C1}">
          <x14:formula1>
            <xm:f>コード!$B$229:$B$236</xm:f>
          </x14:formula1>
          <xm:sqref>K14:K31 S14:S31 M14:M31 O14:O31 Q14:Q31 I14:I31</xm:sqref>
        </x14:dataValidation>
        <x14:dataValidation type="list" allowBlank="1" showInputMessage="1" showErrorMessage="1" xr:uid="{FAA63CF1-6E1D-4DE4-B754-0652D40B7736}">
          <x14:formula1>
            <xm:f>コード!$B$6:$B$9</xm:f>
          </x14:formula1>
          <xm:sqref>U14:U31</xm:sqref>
        </x14:dataValidation>
        <x14:dataValidation type="list" allowBlank="1" showInputMessage="1" showErrorMessage="1" xr:uid="{04D19F82-8B3D-4F18-B0E8-FC770592A5D0}">
          <x14:formula1>
            <xm:f>コード!$B$16:$B$17</xm:f>
          </x14:formula1>
          <xm:sqref>W14:W31</xm:sqref>
        </x14:dataValidation>
        <x14:dataValidation type="list" allowBlank="1" showInputMessage="1" showErrorMessage="1" xr:uid="{2987B80E-32E8-44CC-A311-CC44D5F8EBA6}">
          <x14:formula1>
            <xm:f>コード!$B$20:$B$48</xm:f>
          </x14:formula1>
          <xm:sqref>X14:X31</xm:sqref>
        </x14:dataValidation>
        <x14:dataValidation type="list" allowBlank="1" showInputMessage="1" xr:uid="{319B49A4-2716-4DB4-923A-1510A7589612}">
          <x14:formula1>
            <xm:f>コード!$B$73:$B$75</xm:f>
          </x14:formula1>
          <xm:sqref>AA14:AA31</xm:sqref>
        </x14:dataValidation>
        <x14:dataValidation type="list" allowBlank="1" showInputMessage="1" xr:uid="{87892C9D-6F11-4253-8E03-E00A1F4D8A22}">
          <x14:formula1>
            <xm:f>コード!$B$78:$B$81</xm:f>
          </x14:formula1>
          <xm:sqref>AB14:AB31</xm:sqref>
        </x14:dataValidation>
        <x14:dataValidation type="list" allowBlank="1" showInputMessage="1" showErrorMessage="1" xr:uid="{D6AAA963-FA83-4555-9DDD-6A501F0DB6E0}">
          <x14:formula1>
            <xm:f>コード!$B$105:$B$109</xm:f>
          </x14:formula1>
          <xm:sqref>AE14:AE31</xm:sqref>
        </x14:dataValidation>
        <x14:dataValidation type="list" allowBlank="1" showInputMessage="1" showErrorMessage="1" xr:uid="{E81F45E5-2181-4696-84BB-B1D68F2E66B4}">
          <x14:formula1>
            <xm:f>コード!$B$112:$B$113</xm:f>
          </x14:formula1>
          <xm:sqref>AF14:AF31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CB35"/>
  <sheetViews>
    <sheetView showGridLines="0" view="pageBreakPreview" topLeftCell="A2" zoomScale="85" zoomScaleNormal="85" zoomScaleSheetLayoutView="85" zoomScalePageLayoutView="80" workbookViewId="0">
      <selection activeCell="F15" sqref="F15"/>
    </sheetView>
  </sheetViews>
  <sheetFormatPr defaultColWidth="9" defaultRowHeight="13.5" x14ac:dyDescent="0.15"/>
  <cols>
    <col min="1" max="1" width="1.5" customWidth="1"/>
    <col min="2" max="2" width="4.125" style="5" customWidth="1"/>
    <col min="3" max="3" width="4.5" style="5" customWidth="1"/>
    <col min="4" max="20" width="13.5" style="5" customWidth="1"/>
    <col min="21" max="32" width="15.5" style="5" customWidth="1"/>
    <col min="33" max="45" width="13.5" style="5" customWidth="1"/>
    <col min="46" max="60" width="13.5" customWidth="1"/>
    <col min="61" max="61" width="21.125" customWidth="1"/>
    <col min="62" max="80" width="13.5" customWidth="1"/>
    <col min="81" max="81" width="2.125" customWidth="1"/>
    <col min="82" max="91" width="13.5" customWidth="1"/>
  </cols>
  <sheetData>
    <row r="1" spans="2:80" ht="29.1" customHeight="1" x14ac:dyDescent="0.15">
      <c r="B1" s="142" t="str">
        <f>コード!A1</f>
        <v>溶融亜鉛めっき鋼帯及び鋼板（輸入者）</v>
      </c>
      <c r="C1" s="134"/>
    </row>
    <row r="2" spans="2:80" ht="19.5" customHeight="1" x14ac:dyDescent="0.15">
      <c r="B2" t="s">
        <v>496</v>
      </c>
      <c r="C2" s="123"/>
      <c r="D2"/>
      <c r="E2"/>
      <c r="F2"/>
      <c r="G2"/>
      <c r="H2"/>
      <c r="I2"/>
      <c r="J2"/>
      <c r="K2"/>
      <c r="L2"/>
      <c r="M2"/>
      <c r="N2"/>
      <c r="O2"/>
      <c r="P2"/>
      <c r="Q2"/>
      <c r="R2"/>
      <c r="S2"/>
      <c r="T2"/>
      <c r="U2"/>
      <c r="V2"/>
      <c r="W2"/>
      <c r="X2"/>
      <c r="Y2"/>
      <c r="Z2"/>
      <c r="AA2"/>
      <c r="AB2"/>
      <c r="AC2"/>
      <c r="AD2"/>
      <c r="AE2"/>
      <c r="AF2"/>
      <c r="AG2"/>
      <c r="AH2"/>
      <c r="AI2"/>
      <c r="AJ2"/>
      <c r="AK2"/>
      <c r="AL2"/>
      <c r="AM2"/>
      <c r="AN2"/>
      <c r="AO2"/>
      <c r="AP2"/>
      <c r="AQ2"/>
      <c r="AR2"/>
      <c r="AS2"/>
    </row>
    <row r="3" spans="2:80" ht="9.75" customHeight="1" thickBot="1" x14ac:dyDescent="0.2">
      <c r="B3"/>
      <c r="C3"/>
      <c r="D3" s="15"/>
      <c r="E3" s="15"/>
      <c r="F3" s="15"/>
      <c r="G3" s="15"/>
      <c r="H3" s="15"/>
      <c r="I3" s="15"/>
      <c r="J3" s="15"/>
      <c r="K3" s="15"/>
      <c r="L3" s="15"/>
      <c r="M3" s="15"/>
      <c r="N3" s="15"/>
      <c r="O3" s="15"/>
      <c r="P3" s="15"/>
      <c r="Q3" s="15"/>
      <c r="R3" s="15"/>
      <c r="S3" s="15"/>
    </row>
    <row r="4" spans="2:80" ht="19.5" customHeight="1" thickBot="1" x14ac:dyDescent="0.2">
      <c r="B4" s="1006" t="s">
        <v>10</v>
      </c>
      <c r="C4" s="1007"/>
      <c r="D4" s="1007"/>
      <c r="E4" s="1146" t="str">
        <f>IF(様式一覧表!D5="","",様式一覧表!D5)</f>
        <v/>
      </c>
      <c r="F4" s="1147"/>
      <c r="G4" s="1148"/>
      <c r="H4"/>
      <c r="I4"/>
      <c r="J4" s="31"/>
      <c r="K4" s="31"/>
      <c r="L4" s="31"/>
      <c r="M4" s="31"/>
      <c r="N4" s="31"/>
      <c r="O4"/>
      <c r="P4"/>
      <c r="Q4"/>
      <c r="R4"/>
      <c r="S4"/>
      <c r="T4"/>
      <c r="U4"/>
      <c r="V4"/>
      <c r="W4"/>
      <c r="X4"/>
      <c r="Y4"/>
      <c r="Z4"/>
      <c r="AA4"/>
      <c r="AB4"/>
      <c r="AC4"/>
      <c r="AD4"/>
      <c r="AE4"/>
      <c r="AF4"/>
      <c r="AG4"/>
      <c r="AH4"/>
      <c r="AI4"/>
      <c r="AJ4"/>
      <c r="AK4"/>
      <c r="AL4"/>
      <c r="AM4"/>
      <c r="AN4"/>
      <c r="AO4"/>
      <c r="AP4"/>
      <c r="AQ4"/>
      <c r="AR4"/>
      <c r="AS4"/>
    </row>
    <row r="5" spans="2:80" ht="9" customHeight="1" x14ac:dyDescent="0.15">
      <c r="AT5" s="5"/>
      <c r="AU5" s="5"/>
      <c r="BE5" s="11"/>
      <c r="BH5" s="11"/>
      <c r="BI5" s="11"/>
      <c r="BJ5" s="11"/>
      <c r="BK5" s="11"/>
      <c r="BL5" s="11"/>
      <c r="BM5" s="11"/>
      <c r="BN5" s="11"/>
    </row>
    <row r="6" spans="2:80" ht="18" customHeight="1" x14ac:dyDescent="0.15">
      <c r="B6" s="26" t="s">
        <v>352</v>
      </c>
      <c r="C6" s="26"/>
      <c r="E6" s="26"/>
      <c r="F6" s="26"/>
      <c r="G6" s="26"/>
      <c r="H6" s="26"/>
      <c r="I6" s="26"/>
      <c r="J6" s="26"/>
      <c r="K6" s="26"/>
      <c r="L6" s="26"/>
      <c r="M6" s="26"/>
      <c r="N6" s="26"/>
      <c r="O6" s="26"/>
      <c r="P6" s="26"/>
      <c r="Q6" s="26"/>
      <c r="R6" s="26"/>
      <c r="S6" s="26"/>
    </row>
    <row r="7" spans="2:80" ht="41.25" customHeight="1" x14ac:dyDescent="0.15">
      <c r="B7" s="1159" t="s">
        <v>353</v>
      </c>
      <c r="C7" s="1159"/>
      <c r="D7" s="1159"/>
      <c r="E7" s="1159"/>
      <c r="F7" s="1159"/>
      <c r="G7" s="1159"/>
      <c r="H7" s="1159"/>
      <c r="I7" s="1159"/>
      <c r="J7" s="1159"/>
      <c r="K7" s="1159"/>
      <c r="L7" s="1159"/>
      <c r="M7" s="1159"/>
      <c r="N7" s="1159"/>
      <c r="O7" s="1159"/>
      <c r="P7" s="852"/>
      <c r="Q7" s="852"/>
      <c r="R7" s="852"/>
      <c r="S7" s="852"/>
      <c r="T7" s="852"/>
      <c r="U7" s="852"/>
      <c r="V7" s="852"/>
      <c r="W7" s="852"/>
      <c r="X7" s="852"/>
      <c r="Y7" s="852"/>
      <c r="Z7" s="852"/>
      <c r="AA7" s="852"/>
      <c r="AB7" s="852"/>
      <c r="AC7" s="852"/>
      <c r="AD7" s="835"/>
      <c r="AE7" s="835"/>
      <c r="AF7" s="835"/>
    </row>
    <row r="8" spans="2:80" ht="11.25" customHeight="1" thickBot="1" x14ac:dyDescent="0.2">
      <c r="B8" s="853"/>
      <c r="C8" s="853"/>
      <c r="D8" s="835"/>
      <c r="E8" s="853"/>
      <c r="F8" s="853"/>
      <c r="G8" s="853"/>
      <c r="H8" s="853"/>
      <c r="I8" s="853"/>
      <c r="J8" s="853"/>
      <c r="K8" s="853"/>
      <c r="L8" s="853"/>
      <c r="M8" s="853"/>
      <c r="N8" s="853"/>
      <c r="O8" s="853"/>
      <c r="P8" s="853"/>
      <c r="Q8" s="853"/>
      <c r="R8" s="853"/>
      <c r="S8" s="853"/>
      <c r="T8" s="835"/>
      <c r="U8" s="835"/>
      <c r="V8" s="835"/>
      <c r="W8" s="835"/>
      <c r="X8" s="835"/>
      <c r="Y8" s="835"/>
      <c r="Z8" s="835"/>
      <c r="AA8" s="835"/>
      <c r="AB8" s="835"/>
      <c r="AC8" s="835"/>
      <c r="AD8" s="835"/>
      <c r="AE8" s="835"/>
      <c r="AF8" s="835"/>
    </row>
    <row r="9" spans="2:80" s="35" customFormat="1" ht="15.75" customHeight="1" x14ac:dyDescent="0.15">
      <c r="B9" s="1149" t="s">
        <v>13</v>
      </c>
      <c r="C9" s="1156" t="s">
        <v>354</v>
      </c>
      <c r="D9" s="854" t="s">
        <v>355</v>
      </c>
      <c r="E9" s="854" t="s">
        <v>356</v>
      </c>
      <c r="F9" s="854" t="s">
        <v>357</v>
      </c>
      <c r="G9" s="854" t="s">
        <v>497</v>
      </c>
      <c r="H9" s="854" t="s">
        <v>359</v>
      </c>
      <c r="I9" s="854" t="s">
        <v>360</v>
      </c>
      <c r="J9" s="854" t="s">
        <v>361</v>
      </c>
      <c r="K9" s="854" t="s">
        <v>362</v>
      </c>
      <c r="L9" s="854" t="s">
        <v>363</v>
      </c>
      <c r="M9" s="854" t="s">
        <v>364</v>
      </c>
      <c r="N9" s="854" t="s">
        <v>365</v>
      </c>
      <c r="O9" s="854" t="s">
        <v>366</v>
      </c>
      <c r="P9" s="854" t="s">
        <v>367</v>
      </c>
      <c r="Q9" s="854" t="s">
        <v>368</v>
      </c>
      <c r="R9" s="854" t="s">
        <v>369</v>
      </c>
      <c r="S9" s="854" t="s">
        <v>370</v>
      </c>
      <c r="T9" s="854" t="s">
        <v>371</v>
      </c>
      <c r="U9" s="937" t="s">
        <v>372</v>
      </c>
      <c r="V9" s="937" t="s">
        <v>373</v>
      </c>
      <c r="W9" s="937" t="s">
        <v>374</v>
      </c>
      <c r="X9" s="937" t="s">
        <v>375</v>
      </c>
      <c r="Y9" s="937" t="s">
        <v>376</v>
      </c>
      <c r="Z9" s="937" t="s">
        <v>377</v>
      </c>
      <c r="AA9" s="937" t="s">
        <v>378</v>
      </c>
      <c r="AB9" s="937" t="s">
        <v>379</v>
      </c>
      <c r="AC9" s="937" t="s">
        <v>380</v>
      </c>
      <c r="AD9" s="937" t="s">
        <v>381</v>
      </c>
      <c r="AE9" s="937" t="s">
        <v>808</v>
      </c>
      <c r="AF9" s="937" t="s">
        <v>809</v>
      </c>
      <c r="AG9" s="89" t="s">
        <v>382</v>
      </c>
      <c r="AH9" s="89" t="s">
        <v>383</v>
      </c>
      <c r="AI9" s="89" t="s">
        <v>384</v>
      </c>
      <c r="AJ9" s="89" t="s">
        <v>385</v>
      </c>
      <c r="AK9" s="89" t="s">
        <v>386</v>
      </c>
      <c r="AL9" s="89" t="s">
        <v>387</v>
      </c>
      <c r="AM9" s="89" t="s">
        <v>388</v>
      </c>
      <c r="AN9" s="89" t="s">
        <v>389</v>
      </c>
      <c r="AO9" s="89" t="s">
        <v>390</v>
      </c>
      <c r="AP9" s="89" t="s">
        <v>391</v>
      </c>
      <c r="AQ9" s="89" t="s">
        <v>392</v>
      </c>
      <c r="AR9" s="89" t="s">
        <v>393</v>
      </c>
      <c r="AS9" s="89" t="s">
        <v>394</v>
      </c>
      <c r="AT9" s="89" t="s">
        <v>395</v>
      </c>
      <c r="AU9" s="89" t="s">
        <v>396</v>
      </c>
      <c r="AV9" s="89" t="s">
        <v>397</v>
      </c>
      <c r="AW9" s="89" t="s">
        <v>398</v>
      </c>
      <c r="AX9" s="89" t="s">
        <v>399</v>
      </c>
      <c r="AY9" s="89" t="s">
        <v>400</v>
      </c>
      <c r="AZ9" s="89" t="s">
        <v>401</v>
      </c>
      <c r="BA9" s="89" t="s">
        <v>402</v>
      </c>
      <c r="BB9" s="89" t="s">
        <v>403</v>
      </c>
      <c r="BC9" s="89" t="s">
        <v>404</v>
      </c>
      <c r="BD9" s="89" t="s">
        <v>405</v>
      </c>
      <c r="BE9" s="89" t="s">
        <v>406</v>
      </c>
      <c r="BF9" s="89" t="s">
        <v>407</v>
      </c>
      <c r="BG9" s="89" t="s">
        <v>408</v>
      </c>
      <c r="BH9" s="89" t="s">
        <v>409</v>
      </c>
      <c r="BI9" s="89" t="s">
        <v>410</v>
      </c>
      <c r="BJ9" s="89" t="s">
        <v>411</v>
      </c>
      <c r="BK9" s="89" t="s">
        <v>412</v>
      </c>
      <c r="BL9" s="89" t="s">
        <v>413</v>
      </c>
      <c r="BM9" s="89" t="s">
        <v>414</v>
      </c>
      <c r="BN9" s="89" t="s">
        <v>415</v>
      </c>
      <c r="BO9" s="89" t="s">
        <v>416</v>
      </c>
      <c r="BP9" s="89" t="s">
        <v>417</v>
      </c>
      <c r="BQ9" s="89" t="s">
        <v>418</v>
      </c>
      <c r="BR9" s="89" t="s">
        <v>419</v>
      </c>
      <c r="BS9" s="89" t="s">
        <v>420</v>
      </c>
      <c r="BT9" s="89" t="s">
        <v>421</v>
      </c>
      <c r="BU9" s="89" t="s">
        <v>422</v>
      </c>
      <c r="BV9" s="89" t="s">
        <v>423</v>
      </c>
      <c r="BW9" s="89" t="s">
        <v>424</v>
      </c>
      <c r="BX9" s="89" t="s">
        <v>425</v>
      </c>
      <c r="BY9" s="89" t="s">
        <v>426</v>
      </c>
      <c r="BZ9" s="89" t="s">
        <v>427</v>
      </c>
      <c r="CA9" s="89" t="s">
        <v>428</v>
      </c>
      <c r="CB9" s="180" t="s">
        <v>429</v>
      </c>
    </row>
    <row r="10" spans="2:80" s="35" customFormat="1" ht="48.6" customHeight="1" x14ac:dyDescent="0.15">
      <c r="B10" s="1150"/>
      <c r="C10" s="1157"/>
      <c r="D10" s="1153" t="s">
        <v>430</v>
      </c>
      <c r="E10" s="1153" t="s">
        <v>431</v>
      </c>
      <c r="F10" s="1153" t="s">
        <v>432</v>
      </c>
      <c r="G10" s="1153" t="s">
        <v>433</v>
      </c>
      <c r="H10" s="1153" t="s">
        <v>434</v>
      </c>
      <c r="I10" s="1153" t="s">
        <v>435</v>
      </c>
      <c r="J10" s="1153" t="s">
        <v>436</v>
      </c>
      <c r="K10" s="1153" t="s">
        <v>437</v>
      </c>
      <c r="L10" s="1153" t="s">
        <v>438</v>
      </c>
      <c r="M10" s="1153" t="s">
        <v>439</v>
      </c>
      <c r="N10" s="1153" t="s">
        <v>252</v>
      </c>
      <c r="O10" s="1160" t="s">
        <v>440</v>
      </c>
      <c r="P10" s="1160" t="s">
        <v>441</v>
      </c>
      <c r="Q10" s="1160" t="s">
        <v>442</v>
      </c>
      <c r="R10" s="1160" t="s">
        <v>443</v>
      </c>
      <c r="S10" s="1160" t="s">
        <v>444</v>
      </c>
      <c r="T10" s="1160" t="s">
        <v>445</v>
      </c>
      <c r="U10" s="1170" t="str">
        <f>コード!B5</f>
        <v>品種コード①（製品の形状）</v>
      </c>
      <c r="V10" s="1170" t="str">
        <f>コード!B11</f>
        <v>品種コード②（エッジの状態）</v>
      </c>
      <c r="W10" s="1170" t="str">
        <f>コード!B15</f>
        <v>品種コード③（原板の圧延方法）</v>
      </c>
      <c r="X10" s="1170" t="str">
        <f>コード!B19</f>
        <v>品種コード④（原板の厚み）</v>
      </c>
      <c r="Y10" s="1170" t="str">
        <f>コード!B50</f>
        <v>品種コード⑤(原板の幅)</v>
      </c>
      <c r="Z10" s="1170" t="str">
        <f>コード!B59</f>
        <v>品種コード⑥（原板の化学成分ⅰ）</v>
      </c>
      <c r="AA10" s="1170" t="str">
        <f>コード!B72</f>
        <v>品種コード⑦（原板の化学成分ⅱ）</v>
      </c>
      <c r="AB10" s="1170" t="str">
        <f>コード!B77</f>
        <v>品種コード⑧（原板の化学成分ⅲ）</v>
      </c>
      <c r="AC10" s="1170" t="str">
        <f>コード!B83</f>
        <v>品種コード⑨（めっき付着量（両面の合計））</v>
      </c>
      <c r="AD10" s="1170" t="str">
        <f>コード!B100</f>
        <v>品種コード⑩（めっき層の成分）</v>
      </c>
      <c r="AE10" s="1170" t="str">
        <f>コード!B104</f>
        <v>品種コード⑪（化成処理）</v>
      </c>
      <c r="AF10" s="1170" t="str">
        <f>コード!B111</f>
        <v>品種コード⑫（塗油）</v>
      </c>
      <c r="AG10" s="1167" t="s">
        <v>446</v>
      </c>
      <c r="AH10" s="1167" t="s">
        <v>447</v>
      </c>
      <c r="AI10" s="1167" t="s">
        <v>448</v>
      </c>
      <c r="AJ10" s="1167" t="s">
        <v>449</v>
      </c>
      <c r="AK10" s="1167" t="s">
        <v>450</v>
      </c>
      <c r="AL10" s="1167" t="s">
        <v>451</v>
      </c>
      <c r="AM10" s="1167" t="s">
        <v>452</v>
      </c>
      <c r="AN10" s="1167" t="s">
        <v>453</v>
      </c>
      <c r="AO10" s="1167" t="s">
        <v>454</v>
      </c>
      <c r="AP10" s="1167" t="s">
        <v>455</v>
      </c>
      <c r="AQ10" s="1167" t="s">
        <v>456</v>
      </c>
      <c r="AR10" s="1167" t="s">
        <v>457</v>
      </c>
      <c r="AS10" s="1167" t="s">
        <v>458</v>
      </c>
      <c r="AT10" s="1167" t="s">
        <v>705</v>
      </c>
      <c r="AU10" s="1167" t="s">
        <v>459</v>
      </c>
      <c r="AV10" s="1167" t="s">
        <v>460</v>
      </c>
      <c r="AW10" s="1167" t="s">
        <v>461</v>
      </c>
      <c r="AX10" s="1167" t="s">
        <v>462</v>
      </c>
      <c r="AY10" s="1167" t="s">
        <v>463</v>
      </c>
      <c r="AZ10" s="1167" t="s">
        <v>464</v>
      </c>
      <c r="BA10" s="1167" t="s">
        <v>465</v>
      </c>
      <c r="BB10" s="1167" t="s">
        <v>466</v>
      </c>
      <c r="BC10" s="1167" t="s">
        <v>467</v>
      </c>
      <c r="BD10" s="1167" t="s">
        <v>468</v>
      </c>
      <c r="BE10" s="1167" t="s">
        <v>469</v>
      </c>
      <c r="BF10" s="1167" t="s">
        <v>470</v>
      </c>
      <c r="BG10" s="1167" t="s">
        <v>471</v>
      </c>
      <c r="BH10" s="1167" t="s">
        <v>689</v>
      </c>
      <c r="BI10" s="1167" t="s">
        <v>295</v>
      </c>
      <c r="BJ10" s="1167" t="s">
        <v>472</v>
      </c>
      <c r="BK10" s="1167" t="s">
        <v>473</v>
      </c>
      <c r="BL10" s="1167" t="s">
        <v>474</v>
      </c>
      <c r="BM10" s="1167" t="s">
        <v>475</v>
      </c>
      <c r="BN10" s="1167" t="s">
        <v>476</v>
      </c>
      <c r="BO10" s="1167" t="s">
        <v>477</v>
      </c>
      <c r="BP10" s="1167" t="s">
        <v>478</v>
      </c>
      <c r="BQ10" s="1167" t="s">
        <v>498</v>
      </c>
      <c r="BR10" s="1167" t="s">
        <v>480</v>
      </c>
      <c r="BS10" s="1167" t="s">
        <v>481</v>
      </c>
      <c r="BT10" s="1167" t="s">
        <v>482</v>
      </c>
      <c r="BU10" s="1167" t="s">
        <v>483</v>
      </c>
      <c r="BV10" s="1167" t="s">
        <v>484</v>
      </c>
      <c r="BW10" s="1167" t="s">
        <v>485</v>
      </c>
      <c r="BX10" s="1167" t="s">
        <v>486</v>
      </c>
      <c r="BY10" s="1167" t="s">
        <v>487</v>
      </c>
      <c r="BZ10" s="1167" t="s">
        <v>488</v>
      </c>
      <c r="CA10" s="1167" t="s">
        <v>489</v>
      </c>
      <c r="CB10" s="1173" t="s">
        <v>490</v>
      </c>
    </row>
    <row r="11" spans="2:80" s="35" customFormat="1" ht="9.75" customHeight="1" x14ac:dyDescent="0.15">
      <c r="B11" s="1150"/>
      <c r="C11" s="1157"/>
      <c r="D11" s="1154"/>
      <c r="E11" s="1154"/>
      <c r="F11" s="1154"/>
      <c r="G11" s="1154"/>
      <c r="H11" s="1154"/>
      <c r="I11" s="1154"/>
      <c r="J11" s="1154"/>
      <c r="K11" s="1154"/>
      <c r="L11" s="1154"/>
      <c r="M11" s="1154"/>
      <c r="N11" s="1154"/>
      <c r="O11" s="1161"/>
      <c r="P11" s="1161"/>
      <c r="Q11" s="1161"/>
      <c r="R11" s="1161"/>
      <c r="S11" s="1161"/>
      <c r="T11" s="1161"/>
      <c r="U11" s="1176"/>
      <c r="V11" s="1176"/>
      <c r="W11" s="1176"/>
      <c r="X11" s="1176"/>
      <c r="Y11" s="1176"/>
      <c r="Z11" s="1176"/>
      <c r="AA11" s="1176"/>
      <c r="AB11" s="1176"/>
      <c r="AC11" s="1176"/>
      <c r="AD11" s="1176"/>
      <c r="AE11" s="1176"/>
      <c r="AF11" s="1176"/>
      <c r="AG11" s="1168"/>
      <c r="AH11" s="1168"/>
      <c r="AI11" s="1168"/>
      <c r="AJ11" s="1168"/>
      <c r="AK11" s="1168"/>
      <c r="AL11" s="1168"/>
      <c r="AM11" s="1168"/>
      <c r="AN11" s="1168"/>
      <c r="AO11" s="1168"/>
      <c r="AP11" s="1168"/>
      <c r="AQ11" s="1168"/>
      <c r="AR11" s="1168"/>
      <c r="AS11" s="1168"/>
      <c r="AT11" s="1168"/>
      <c r="AU11" s="1168"/>
      <c r="AV11" s="1168"/>
      <c r="AW11" s="1168"/>
      <c r="AX11" s="1168"/>
      <c r="AY11" s="1168"/>
      <c r="AZ11" s="1168"/>
      <c r="BA11" s="1168"/>
      <c r="BB11" s="1168"/>
      <c r="BC11" s="1168"/>
      <c r="BD11" s="1168"/>
      <c r="BE11" s="1168"/>
      <c r="BF11" s="1168"/>
      <c r="BG11" s="1168"/>
      <c r="BH11" s="1168"/>
      <c r="BI11" s="1168"/>
      <c r="BJ11" s="1168"/>
      <c r="BK11" s="1168"/>
      <c r="BL11" s="1168"/>
      <c r="BM11" s="1168"/>
      <c r="BN11" s="1168"/>
      <c r="BO11" s="1168"/>
      <c r="BP11" s="1168"/>
      <c r="BQ11" s="1168"/>
      <c r="BR11" s="1168"/>
      <c r="BS11" s="1168"/>
      <c r="BT11" s="1168"/>
      <c r="BU11" s="1168"/>
      <c r="BV11" s="1168"/>
      <c r="BW11" s="1168"/>
      <c r="BX11" s="1168"/>
      <c r="BY11" s="1168"/>
      <c r="BZ11" s="1168"/>
      <c r="CA11" s="1168"/>
      <c r="CB11" s="1174"/>
    </row>
    <row r="12" spans="2:80" s="35" customFormat="1" ht="11.25" customHeight="1" x14ac:dyDescent="0.15">
      <c r="B12" s="1150"/>
      <c r="C12" s="1158"/>
      <c r="D12" s="1155"/>
      <c r="E12" s="1155"/>
      <c r="F12" s="1155"/>
      <c r="G12" s="1155"/>
      <c r="H12" s="1155"/>
      <c r="I12" s="1155"/>
      <c r="J12" s="1155"/>
      <c r="K12" s="1155"/>
      <c r="L12" s="1155"/>
      <c r="M12" s="1155"/>
      <c r="N12" s="1155"/>
      <c r="O12" s="1162"/>
      <c r="P12" s="1162"/>
      <c r="Q12" s="1162"/>
      <c r="R12" s="1162"/>
      <c r="S12" s="1162"/>
      <c r="T12" s="1162"/>
      <c r="U12" s="1177"/>
      <c r="V12" s="1177"/>
      <c r="W12" s="1177"/>
      <c r="X12" s="1177"/>
      <c r="Y12" s="1177"/>
      <c r="Z12" s="1177"/>
      <c r="AA12" s="1177"/>
      <c r="AB12" s="1177"/>
      <c r="AC12" s="1177"/>
      <c r="AD12" s="1177"/>
      <c r="AE12" s="1177"/>
      <c r="AF12" s="1177"/>
      <c r="AG12" s="1169"/>
      <c r="AH12" s="1169"/>
      <c r="AI12" s="1169"/>
      <c r="AJ12" s="1169"/>
      <c r="AK12" s="1169"/>
      <c r="AL12" s="1169"/>
      <c r="AM12" s="1169"/>
      <c r="AN12" s="1169"/>
      <c r="AO12" s="1169"/>
      <c r="AP12" s="1169"/>
      <c r="AQ12" s="1169"/>
      <c r="AR12" s="1169"/>
      <c r="AS12" s="1169"/>
      <c r="AT12" s="1169"/>
      <c r="AU12" s="1169"/>
      <c r="AV12" s="1169"/>
      <c r="AW12" s="1169"/>
      <c r="AX12" s="1169"/>
      <c r="AY12" s="1169"/>
      <c r="AZ12" s="1169"/>
      <c r="BA12" s="1169"/>
      <c r="BB12" s="1169"/>
      <c r="BC12" s="1169"/>
      <c r="BD12" s="1169"/>
      <c r="BE12" s="1169"/>
      <c r="BF12" s="1169"/>
      <c r="BG12" s="1169"/>
      <c r="BH12" s="1169"/>
      <c r="BI12" s="1169"/>
      <c r="BJ12" s="1169"/>
      <c r="BK12" s="1169"/>
      <c r="BL12" s="1169"/>
      <c r="BM12" s="1169"/>
      <c r="BN12" s="1169"/>
      <c r="BO12" s="1169"/>
      <c r="BP12" s="1169"/>
      <c r="BQ12" s="1169"/>
      <c r="BR12" s="1169"/>
      <c r="BS12" s="1169"/>
      <c r="BT12" s="1169"/>
      <c r="BU12" s="1169"/>
      <c r="BV12" s="1169"/>
      <c r="BW12" s="1169"/>
      <c r="BX12" s="1169"/>
      <c r="BY12" s="1169"/>
      <c r="BZ12" s="1169"/>
      <c r="CA12" s="1169"/>
      <c r="CB12" s="1175"/>
    </row>
    <row r="13" spans="2:80" s="35" customFormat="1" ht="17.850000000000001" customHeight="1" thickBot="1" x14ac:dyDescent="0.2">
      <c r="B13" s="1151"/>
      <c r="C13" s="855" t="s">
        <v>491</v>
      </c>
      <c r="D13" s="856" t="s">
        <v>172</v>
      </c>
      <c r="E13" s="856" t="s">
        <v>172</v>
      </c>
      <c r="F13" s="856" t="s">
        <v>172</v>
      </c>
      <c r="G13" s="856" t="s">
        <v>172</v>
      </c>
      <c r="H13" s="856" t="s">
        <v>172</v>
      </c>
      <c r="I13" s="856" t="s">
        <v>172</v>
      </c>
      <c r="J13" s="856" t="s">
        <v>172</v>
      </c>
      <c r="K13" s="856" t="s">
        <v>172</v>
      </c>
      <c r="L13" s="856" t="s">
        <v>172</v>
      </c>
      <c r="M13" s="856" t="s">
        <v>172</v>
      </c>
      <c r="N13" s="856" t="s">
        <v>172</v>
      </c>
      <c r="O13" s="856" t="s">
        <v>172</v>
      </c>
      <c r="P13" s="856" t="s">
        <v>172</v>
      </c>
      <c r="Q13" s="856" t="s">
        <v>172</v>
      </c>
      <c r="R13" s="856" t="s">
        <v>172</v>
      </c>
      <c r="S13" s="856" t="s">
        <v>172</v>
      </c>
      <c r="T13" s="856" t="s">
        <v>172</v>
      </c>
      <c r="U13" s="938" t="s">
        <v>172</v>
      </c>
      <c r="V13" s="938" t="s">
        <v>172</v>
      </c>
      <c r="W13" s="938" t="s">
        <v>172</v>
      </c>
      <c r="X13" s="938" t="s">
        <v>172</v>
      </c>
      <c r="Y13" s="938" t="s">
        <v>172</v>
      </c>
      <c r="Z13" s="938" t="s">
        <v>172</v>
      </c>
      <c r="AA13" s="938" t="s">
        <v>172</v>
      </c>
      <c r="AB13" s="938" t="s">
        <v>172</v>
      </c>
      <c r="AC13" s="938" t="s">
        <v>172</v>
      </c>
      <c r="AD13" s="938" t="s">
        <v>172</v>
      </c>
      <c r="AE13" s="938" t="s">
        <v>172</v>
      </c>
      <c r="AF13" s="938" t="s">
        <v>172</v>
      </c>
      <c r="AG13" s="138" t="s">
        <v>172</v>
      </c>
      <c r="AH13" s="176" t="s">
        <v>492</v>
      </c>
      <c r="AI13" s="176" t="s">
        <v>492</v>
      </c>
      <c r="AJ13" s="138" t="s">
        <v>172</v>
      </c>
      <c r="AK13" s="138" t="s">
        <v>172</v>
      </c>
      <c r="AL13" s="138" t="s">
        <v>172</v>
      </c>
      <c r="AM13" s="138" t="s">
        <v>172</v>
      </c>
      <c r="AN13" s="138" t="s">
        <v>172</v>
      </c>
      <c r="AO13" s="138" t="s">
        <v>172</v>
      </c>
      <c r="AP13" s="138" t="s">
        <v>172</v>
      </c>
      <c r="AQ13" s="138" t="s">
        <v>172</v>
      </c>
      <c r="AR13" s="181" t="s">
        <v>172</v>
      </c>
      <c r="AS13" s="139" t="s">
        <v>493</v>
      </c>
      <c r="AT13" s="176" t="s">
        <v>492</v>
      </c>
      <c r="AU13" s="138" t="s">
        <v>172</v>
      </c>
      <c r="AV13" s="138" t="s">
        <v>172</v>
      </c>
      <c r="AW13" s="140" t="s">
        <v>172</v>
      </c>
      <c r="AX13" s="140" t="s">
        <v>172</v>
      </c>
      <c r="AY13" s="311" t="s">
        <v>492</v>
      </c>
      <c r="AZ13" s="140" t="s">
        <v>172</v>
      </c>
      <c r="BA13" s="482" t="str">
        <f>IF('D-2・D-３'!BA13="","",'D-2・D-３'!BA13)</f>
        <v/>
      </c>
      <c r="BB13" s="482" t="str">
        <f>IF('D-2・D-３'!BB13="","",'D-2・D-３'!BB13)</f>
        <v/>
      </c>
      <c r="BC13" s="482" t="str">
        <f>IF('D-2・D-３'!BC13="","",'D-2・D-３'!BC13)</f>
        <v/>
      </c>
      <c r="BD13" s="482" t="str">
        <f>IF('D-2・D-３'!BD13="","",'D-2・D-３'!BD13)</f>
        <v/>
      </c>
      <c r="BE13" s="482" t="str">
        <f>IF('D-2・D-３'!BE13="","",'D-2・D-３'!BE13)</f>
        <v/>
      </c>
      <c r="BF13" s="482" t="str">
        <f>IF('D-2・D-３'!BF13="","",'D-2・D-３'!BF13)</f>
        <v/>
      </c>
      <c r="BG13" s="482" t="str">
        <f>IF('D-2・D-３'!BG13="","",'D-2・D-３'!BG13)</f>
        <v/>
      </c>
      <c r="BH13" s="482" t="str">
        <f>IF('D-2・D-３'!BH13="","",'D-2・D-３'!BH13)</f>
        <v/>
      </c>
      <c r="BI13" s="140" t="s">
        <v>172</v>
      </c>
      <c r="BJ13" s="482" t="str">
        <f>IF('D-2・D-３'!BJ13="","",'D-2・D-３'!BJ13)</f>
        <v/>
      </c>
      <c r="BK13" s="482" t="str">
        <f>IF('D-2・D-３'!BK13="","",'D-2・D-３'!BK13)</f>
        <v/>
      </c>
      <c r="BL13" s="482" t="str">
        <f>IF('D-2・D-３'!BL13="","",'D-2・D-３'!BL13)</f>
        <v/>
      </c>
      <c r="BM13" s="482" t="str">
        <f>IF('D-2・D-３'!BM13="","",'D-2・D-３'!BM13)</f>
        <v/>
      </c>
      <c r="BN13" s="482" t="str">
        <f>IF('D-2・D-３'!BN13="","",'D-2・D-３'!BN13)</f>
        <v/>
      </c>
      <c r="BO13" s="140" t="s">
        <v>172</v>
      </c>
      <c r="BP13" s="482" t="str">
        <f>IF('D-2・D-３'!BP13="","",'D-2・D-３'!BP13)</f>
        <v/>
      </c>
      <c r="BQ13" s="140" t="s">
        <v>172</v>
      </c>
      <c r="BR13" s="482" t="str">
        <f>IF('D-2・D-３'!BR13="","",'D-2・D-３'!BR13)</f>
        <v/>
      </c>
      <c r="BS13" s="139" t="s">
        <v>494</v>
      </c>
      <c r="BT13" s="139" t="s">
        <v>494</v>
      </c>
      <c r="BU13" s="176" t="s">
        <v>492</v>
      </c>
      <c r="BV13" s="140" t="s">
        <v>172</v>
      </c>
      <c r="BW13" s="139" t="s">
        <v>494</v>
      </c>
      <c r="BX13" s="139" t="s">
        <v>494</v>
      </c>
      <c r="BY13" s="139" t="s">
        <v>494</v>
      </c>
      <c r="BZ13" s="139" t="s">
        <v>494</v>
      </c>
      <c r="CA13" s="482" t="str">
        <f>IF('D-2・D-３'!CA13="","",'D-2・D-３'!CA13)</f>
        <v/>
      </c>
      <c r="CB13" s="483" t="str">
        <f>IF('D-2・D-３'!CB13="","",'D-2・D-３'!CB13)</f>
        <v/>
      </c>
    </row>
    <row r="14" spans="2:80" ht="18" customHeight="1" x14ac:dyDescent="0.15">
      <c r="B14" s="1152">
        <v>1</v>
      </c>
      <c r="C14" s="1053"/>
      <c r="D14" s="285" t="str">
        <f>IF('D-2・D-３'!D14="","",'D-2・D-３'!D14)</f>
        <v/>
      </c>
      <c r="E14" s="275" t="str">
        <f>IF('D-2・D-３'!E14="","",'D-2・D-３'!E14)</f>
        <v/>
      </c>
      <c r="F14" s="276" t="str">
        <f>IF('D-2・D-３'!F14="","",'D-2・D-３'!F14)</f>
        <v/>
      </c>
      <c r="G14" s="297" t="str">
        <f>IF('D-2・D-３'!G14="","",'D-2・D-３'!G14)</f>
        <v/>
      </c>
      <c r="H14" s="285" t="str">
        <f>IF('D-2・D-３'!H14="","",'D-2・D-３'!H14)</f>
        <v/>
      </c>
      <c r="I14" s="275" t="str">
        <f>IF('D-2・D-３'!I14="","",'D-2・D-３'!I14)</f>
        <v/>
      </c>
      <c r="J14" s="285" t="str">
        <f>IF('D-2・D-３'!J14="","",'D-2・D-３'!J14)</f>
        <v/>
      </c>
      <c r="K14" s="275" t="str">
        <f>IF('D-2・D-３'!K14="","",'D-2・D-３'!K14)</f>
        <v/>
      </c>
      <c r="L14" s="285" t="str">
        <f>IF('D-2・D-３'!L14="","",'D-2・D-３'!L14)</f>
        <v/>
      </c>
      <c r="M14" s="275" t="str">
        <f>IF('D-2・D-３'!M14="","",'D-2・D-３'!M14)</f>
        <v/>
      </c>
      <c r="N14" s="285" t="str">
        <f>IF('D-2・D-３'!N14="","",'D-2・D-３'!N14)</f>
        <v/>
      </c>
      <c r="O14" s="275" t="str">
        <f>IF('D-2・D-３'!O14="","",'D-2・D-３'!O14)</f>
        <v/>
      </c>
      <c r="P14" s="285" t="str">
        <f>IF('D-2・D-３'!P14="","",'D-2・D-３'!P14)</f>
        <v/>
      </c>
      <c r="Q14" s="275" t="str">
        <f>IF('D-2・D-３'!Q14="","",'D-2・D-３'!Q14)</f>
        <v/>
      </c>
      <c r="R14" s="285" t="str">
        <f>IF('D-2・D-３'!R14="","",'D-2・D-３'!R14)</f>
        <v/>
      </c>
      <c r="S14" s="275" t="str">
        <f>IF('D-2・D-３'!S14="","",'D-2・D-３'!S14)</f>
        <v/>
      </c>
      <c r="T14" s="285" t="str">
        <f>IF('D-2・D-３'!T14="","",'D-2・D-３'!T14)</f>
        <v/>
      </c>
      <c r="U14" s="436" t="str">
        <f>IF('D-2・D-３'!U14="","",'D-2・D-３'!U14)</f>
        <v/>
      </c>
      <c r="V14" s="436" t="str">
        <f>IF('D-2・D-３'!V14="","",'D-2・D-３'!V14)</f>
        <v/>
      </c>
      <c r="W14" s="436" t="str">
        <f>IF('D-2・D-３'!W14="","",'D-2・D-３'!W14)</f>
        <v/>
      </c>
      <c r="X14" s="436" t="str">
        <f>IF('D-2・D-３'!X14="","",'D-2・D-３'!X14)</f>
        <v/>
      </c>
      <c r="Y14" s="436" t="str">
        <f>IF('D-2・D-３'!Y14="","",'D-2・D-３'!Y14)</f>
        <v/>
      </c>
      <c r="Z14" s="436" t="str">
        <f>IF('D-2・D-３'!Z14="","",'D-2・D-３'!Z14)</f>
        <v/>
      </c>
      <c r="AA14" s="436" t="str">
        <f>IF('D-2・D-３'!AA14="","",'D-2・D-３'!AA14)</f>
        <v/>
      </c>
      <c r="AB14" s="436" t="str">
        <f>IF('D-2・D-３'!AB14="","",'D-2・D-３'!AB14)</f>
        <v/>
      </c>
      <c r="AC14" s="436" t="str">
        <f>IF('D-2・D-３'!AC14="","",'D-2・D-３'!AC14)</f>
        <v/>
      </c>
      <c r="AD14" s="436" t="str">
        <f>IF('D-2・D-３'!AD14="","",'D-2・D-３'!AD14)</f>
        <v/>
      </c>
      <c r="AE14" s="436" t="str">
        <f>IF('D-2・D-３'!AE14="","",'D-2・D-３'!AE14)</f>
        <v/>
      </c>
      <c r="AF14" s="436" t="str">
        <f>IF('D-2・D-３'!AF14="","",'D-2・D-３'!AF14)</f>
        <v/>
      </c>
      <c r="AG14" s="371" t="str">
        <f>IF('D-2・D-３'!AG14="","",'D-2・D-３'!AG14)</f>
        <v/>
      </c>
      <c r="AH14" s="303" t="str">
        <f>IF('D-2・D-３'!AH14="","",'D-2・D-３'!AH14)</f>
        <v/>
      </c>
      <c r="AI14" s="303" t="str">
        <f>IF('D-2・D-３'!AI14="","",'D-2・D-３'!AI14)</f>
        <v/>
      </c>
      <c r="AJ14" s="297" t="str">
        <f>IF('D-2・D-３'!AJ14="","",'D-2・D-３'!AJ14)</f>
        <v/>
      </c>
      <c r="AK14" s="297" t="str">
        <f>IF('D-2・D-３'!AK14="","",'D-2・D-３'!AK14)</f>
        <v/>
      </c>
      <c r="AL14" s="297" t="str">
        <f>IF('D-2・D-３'!AL14="","",'D-2・D-３'!AL14)</f>
        <v/>
      </c>
      <c r="AM14" s="297" t="str">
        <f>IF('D-2・D-３'!AM14="","",'D-2・D-３'!AM14)</f>
        <v/>
      </c>
      <c r="AN14" s="297" t="str">
        <f>IF('D-2・D-３'!AN14="","",'D-2・D-３'!AN14)</f>
        <v/>
      </c>
      <c r="AO14" s="277" t="str">
        <f>IF('D-2・D-３'!AO14="","",'D-2・D-３'!AO14)</f>
        <v/>
      </c>
      <c r="AP14" s="297" t="str">
        <f>IF('D-2・D-３'!AP14="","",'D-2・D-３'!AP14)</f>
        <v/>
      </c>
      <c r="AQ14" s="299"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301"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299"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303" t="str">
        <f>IF('D-2・D-３'!AT14="","",'D-2・D-３'!AT14)</f>
        <v/>
      </c>
      <c r="AU14" s="279" t="str">
        <f>IF('D-2・D-３'!AU14="","",'D-2・D-３'!AU14)</f>
        <v/>
      </c>
      <c r="AV14" s="299"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297" t="str">
        <f>IF('D-2・D-３'!AW14="","",'D-2・D-３'!AW14)</f>
        <v/>
      </c>
      <c r="AX14" s="301" t="str">
        <f>IF('D-2・D-３'!AX14="","",'D-2・D-３'!AX14)</f>
        <v/>
      </c>
      <c r="AY14" s="303" t="str">
        <f>IF('D-2・D-３'!AY14="","",'D-2・D-３'!AY14)</f>
        <v/>
      </c>
      <c r="AZ14" s="285" t="str">
        <f>IF('D-2・D-３'!AZ14="","",'D-2・D-３'!AZ14)</f>
        <v/>
      </c>
      <c r="BA14" s="299"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299"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299"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299"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299"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299"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299"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299"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05" t="str">
        <f>IF('D-2・D-３'!BI14="","",'D-2・D-３'!BI14)</f>
        <v/>
      </c>
      <c r="BJ14" s="278"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278"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8"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278"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278"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97" t="str">
        <f>IF('D-2・D-３'!BO14="","",'D-2・D-３'!BO14)</f>
        <v/>
      </c>
      <c r="BP14" s="299"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285" t="str">
        <f>IF('D-2・D-３'!BQ14="","",'D-2・D-３'!BQ14)</f>
        <v/>
      </c>
      <c r="BR14" s="299"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299"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299"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303" t="str">
        <f>IF('D-2・D-３'!BU14="","",'D-2・D-３'!BU14)</f>
        <v/>
      </c>
      <c r="BV14" s="297" t="str">
        <f>IF('D-2・D-３'!BV14="","",'D-2・D-３'!BV14)</f>
        <v/>
      </c>
      <c r="BW14" s="299"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299"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c r="BY14" s="299" t="str">
        <f ca="1">IF('D-2・D-３'!BY14="","","【"&amp;ROUND(IFERROR(IF(ABS('D-2・D-３'!BY14)&gt;=10,IF('D-2・D-３'!BY14&gt;=0,'D-2・D-３'!BY14*RANDBETWEEN(80,90)*0.01,'D-2・D-３'!BY14*RANDBETWEEN(110,120)*0.01),'D-2・D-３'!BY14-RANDBETWEEN(1,3)),0),0)&amp;"～"&amp;ROUND(IFERROR(IF(ABS('D-2・D-３'!BY14)&gt;=10,IF('D-2・D-３'!BY14&gt;=0,'D-2・D-３'!BY14*RANDBETWEEN(110,120)*0.01,'D-2・D-３'!BY14*RANDBETWEEN(80,90)*0.01),'D-2・D-３'!BY14+RANDBETWEEN(1,3)),0),0)&amp;"】")</f>
        <v/>
      </c>
      <c r="BZ14" s="299" t="str">
        <f ca="1">IF('D-2・D-３'!BZ14="","","【"&amp;ROUND(IFERROR(IF(ABS('D-2・D-３'!BZ14)&gt;=10,IF('D-2・D-３'!BZ14&gt;=0,'D-2・D-３'!BZ14*RANDBETWEEN(80,90)*0.01,'D-2・D-３'!BZ14*RANDBETWEEN(110,120)*0.01),'D-2・D-３'!BZ14-RANDBETWEEN(1,3)),0),0)&amp;"～"&amp;ROUND(IFERROR(IF(ABS('D-2・D-３'!BZ14)&gt;=10,IF('D-2・D-３'!BZ14&gt;=0,'D-2・D-３'!BZ14*RANDBETWEEN(110,120)*0.01,'D-2・D-３'!BZ14*RANDBETWEEN(80,90)*0.01),'D-2・D-３'!BZ14+RANDBETWEEN(1,3)),0),0)&amp;"】")</f>
        <v/>
      </c>
      <c r="CA14" s="299" t="str">
        <f ca="1">IF('D-2・D-３'!CA14="","","【"&amp;ROUND(IFERROR(IF(ABS('D-2・D-３'!CA14)&gt;=10,IF('D-2・D-３'!CA14&gt;=0,'D-2・D-３'!CA14*RANDBETWEEN(80,90)*0.01,'D-2・D-３'!CA14*RANDBETWEEN(110,120)*0.01),'D-2・D-３'!CA14-RANDBETWEEN(1,3)),0),0)&amp;"～"&amp;ROUND(IFERROR(IF(ABS('D-2・D-３'!CA14)&gt;=10,IF('D-2・D-３'!CA14&gt;=0,'D-2・D-３'!CA14*RANDBETWEEN(110,120)*0.01,'D-2・D-３'!CA14*RANDBETWEEN(80,90)*0.01),'D-2・D-３'!CA14+RANDBETWEEN(1,3)),0),0)&amp;"】")</f>
        <v/>
      </c>
      <c r="CB14" s="308" t="str">
        <f ca="1">IF('D-2・D-３'!CB14="","","【"&amp;ROUND(IFERROR(IF(ABS('D-2・D-３'!CB14)&gt;=10,IF('D-2・D-３'!CB14&gt;=0,'D-2・D-３'!CB14*RANDBETWEEN(80,90)*0.01,'D-2・D-３'!CB14*RANDBETWEEN(110,120)*0.01),'D-2・D-３'!CB14-RANDBETWEEN(1,3)),0),0)&amp;"～"&amp;ROUND(IFERROR(IF(ABS('D-2・D-３'!CB14)&gt;=10,IF('D-2・D-３'!CB14&gt;=0,'D-2・D-３'!CB14*RANDBETWEEN(110,120)*0.01,'D-2・D-３'!CB14*RANDBETWEEN(80,90)*0.01),'D-2・D-３'!CB14+RANDBETWEEN(1,3)),0),0)&amp;"】")</f>
        <v/>
      </c>
    </row>
    <row r="15" spans="2:80" ht="18" customHeight="1" x14ac:dyDescent="0.15">
      <c r="B15" s="1165">
        <v>2</v>
      </c>
      <c r="C15" s="1166"/>
      <c r="D15" s="286" t="str">
        <f>IF('D-2・D-３'!D15="","",'D-2・D-３'!D15)</f>
        <v/>
      </c>
      <c r="E15" s="570" t="str">
        <f>IF('D-2・D-３'!E15="","",'D-2・D-３'!E15)</f>
        <v/>
      </c>
      <c r="F15" s="281" t="str">
        <f>IF('D-2・D-３'!F15="","",'D-2・D-３'!F15)</f>
        <v/>
      </c>
      <c r="G15" s="298" t="str">
        <f>IF('D-2・D-３'!G15="","",'D-2・D-３'!G15)</f>
        <v/>
      </c>
      <c r="H15" s="286" t="str">
        <f>IF('D-2・D-３'!H15="","",'D-2・D-３'!H15)</f>
        <v/>
      </c>
      <c r="I15" s="280" t="str">
        <f>IF('D-2・D-３'!I15="","",'D-2・D-３'!I15)</f>
        <v/>
      </c>
      <c r="J15" s="286" t="str">
        <f>IF('D-2・D-３'!J15="","",'D-2・D-３'!J15)</f>
        <v/>
      </c>
      <c r="K15" s="280" t="str">
        <f>IF('D-2・D-３'!K15="","",'D-2・D-３'!K15)</f>
        <v/>
      </c>
      <c r="L15" s="286" t="str">
        <f>IF('D-2・D-３'!L15="","",'D-2・D-３'!L15)</f>
        <v/>
      </c>
      <c r="M15" s="280" t="str">
        <f>IF('D-2・D-３'!M15="","",'D-2・D-３'!M15)</f>
        <v/>
      </c>
      <c r="N15" s="582" t="str">
        <f>IF('D-2・D-３'!N15="","",'D-2・D-３'!N15)</f>
        <v/>
      </c>
      <c r="O15" s="280" t="str">
        <f>IF('D-2・D-３'!O15="","",'D-2・D-３'!O15)</f>
        <v/>
      </c>
      <c r="P15" s="286" t="str">
        <f>IF('D-2・D-３'!P15="","",'D-2・D-３'!P15)</f>
        <v/>
      </c>
      <c r="Q15" s="280" t="str">
        <f>IF('D-2・D-３'!Q15="","",'D-2・D-３'!Q15)</f>
        <v/>
      </c>
      <c r="R15" s="286" t="str">
        <f>IF('D-2・D-３'!R15="","",'D-2・D-３'!R15)</f>
        <v/>
      </c>
      <c r="S15" s="280" t="str">
        <f>IF('D-2・D-３'!S15="","",'D-2・D-３'!S15)</f>
        <v/>
      </c>
      <c r="T15" s="286" t="str">
        <f>IF('D-2・D-３'!T15="","",'D-2・D-３'!T15)</f>
        <v/>
      </c>
      <c r="U15" s="437" t="str">
        <f>IF('D-2・D-３'!U15="","",'D-2・D-３'!U15)</f>
        <v/>
      </c>
      <c r="V15" s="437" t="str">
        <f>IF('D-2・D-３'!V15="","",'D-2・D-３'!V15)</f>
        <v/>
      </c>
      <c r="W15" s="437" t="str">
        <f>IF('D-2・D-３'!W15="","",'D-2・D-３'!W15)</f>
        <v/>
      </c>
      <c r="X15" s="437" t="str">
        <f>IF('D-2・D-３'!X15="","",'D-2・D-３'!X15)</f>
        <v/>
      </c>
      <c r="Y15" s="437" t="str">
        <f>IF('D-2・D-３'!Y15="","",'D-2・D-３'!Y15)</f>
        <v/>
      </c>
      <c r="Z15" s="437" t="str">
        <f>IF('D-2・D-３'!Z15="","",'D-2・D-３'!Z15)</f>
        <v/>
      </c>
      <c r="AA15" s="437" t="str">
        <f>IF('D-2・D-３'!AA15="","",'D-2・D-３'!AA15)</f>
        <v/>
      </c>
      <c r="AB15" s="437" t="str">
        <f>IF('D-2・D-３'!AB15="","",'D-2・D-３'!AB15)</f>
        <v/>
      </c>
      <c r="AC15" s="437" t="str">
        <f>IF('D-2・D-３'!AC15="","",'D-2・D-３'!AC15)</f>
        <v/>
      </c>
      <c r="AD15" s="437" t="str">
        <f>IF('D-2・D-３'!AD15="","",'D-2・D-３'!AD15)</f>
        <v/>
      </c>
      <c r="AE15" s="437" t="str">
        <f>IF('D-2・D-３'!AE15="","",'D-2・D-３'!AE15)</f>
        <v/>
      </c>
      <c r="AF15" s="437" t="str">
        <f>IF('D-2・D-３'!AF15="","",'D-2・D-３'!AF15)</f>
        <v/>
      </c>
      <c r="AG15" s="372" t="str">
        <f>IF('D-2・D-３'!AG15="","",'D-2・D-３'!AG15)</f>
        <v/>
      </c>
      <c r="AH15" s="304" t="str">
        <f>IF('D-2・D-３'!AH15="","",'D-2・D-３'!AH15)</f>
        <v/>
      </c>
      <c r="AI15" s="304" t="str">
        <f>IF('D-2・D-３'!AI15="","",'D-2・D-３'!AI15)</f>
        <v/>
      </c>
      <c r="AJ15" s="298" t="str">
        <f>IF('D-2・D-３'!AJ15="","",'D-2・D-３'!AJ15)</f>
        <v/>
      </c>
      <c r="AK15" s="298" t="str">
        <f>IF('D-2・D-３'!AK15="","",'D-2・D-３'!AK15)</f>
        <v/>
      </c>
      <c r="AL15" s="298" t="str">
        <f>IF('D-2・D-３'!AL15="","",'D-2・D-３'!AL15)</f>
        <v/>
      </c>
      <c r="AM15" s="298" t="str">
        <f>IF('D-2・D-３'!AM15="","",'D-2・D-３'!AM15)</f>
        <v/>
      </c>
      <c r="AN15" s="298" t="str">
        <f>IF('D-2・D-３'!AN15="","",'D-2・D-３'!AN15)</f>
        <v/>
      </c>
      <c r="AO15" s="282" t="str">
        <f>IF('D-2・D-３'!AO15="","",'D-2・D-３'!AO15)</f>
        <v/>
      </c>
      <c r="AP15" s="298" t="str">
        <f>IF('D-2・D-３'!AP15="","",'D-2・D-３'!AP15)</f>
        <v/>
      </c>
      <c r="AQ15" s="291"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302"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291"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304" t="str">
        <f>IF('D-2・D-３'!AT15="","",'D-2・D-３'!AT15)</f>
        <v/>
      </c>
      <c r="AU15" s="284" t="str">
        <f>IF('D-2・D-３'!AU15="","",'D-2・D-３'!AU15)</f>
        <v/>
      </c>
      <c r="AV15" s="291"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298" t="str">
        <f>IF('D-2・D-３'!AW15="","",'D-2・D-３'!AW15)</f>
        <v/>
      </c>
      <c r="AX15" s="302" t="str">
        <f>IF('D-2・D-３'!AX15="","",'D-2・D-３'!AX15)</f>
        <v/>
      </c>
      <c r="AY15" s="304" t="str">
        <f>IF('D-2・D-３'!AY15="","",'D-2・D-３'!AY15)</f>
        <v/>
      </c>
      <c r="AZ15" s="286" t="str">
        <f>IF('D-2・D-３'!AZ15="","",'D-2・D-３'!AZ15)</f>
        <v/>
      </c>
      <c r="BA15" s="291"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91"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91"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291"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291"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91"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291"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291"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121" t="str">
        <f>IF('D-2・D-３'!BI15="","",'D-2・D-３'!BI15)</f>
        <v/>
      </c>
      <c r="BJ15" s="283"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283"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83"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283"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283"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98" t="str">
        <f>IF('D-2・D-３'!BO15="","",'D-2・D-３'!BO15)</f>
        <v/>
      </c>
      <c r="BP15" s="291"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286" t="str">
        <f>IF('D-2・D-３'!BQ15="","",'D-2・D-３'!BQ15)</f>
        <v/>
      </c>
      <c r="BR15" s="291"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291"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291"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304" t="str">
        <f>IF('D-2・D-３'!BU15="","",'D-2・D-３'!BU15)</f>
        <v/>
      </c>
      <c r="BV15" s="298" t="str">
        <f>IF('D-2・D-３'!BV15="","",'D-2・D-３'!BV15)</f>
        <v/>
      </c>
      <c r="BW15" s="291"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291"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c r="BY15" s="291" t="str">
        <f ca="1">IF('D-2・D-３'!BY15="","","【"&amp;ROUND(IFERROR(IF(ABS('D-2・D-３'!BY15)&gt;=10,IF('D-2・D-３'!BY15&gt;=0,'D-2・D-３'!BY15*RANDBETWEEN(80,90)*0.01,'D-2・D-３'!BY15*RANDBETWEEN(110,120)*0.01),'D-2・D-３'!BY15-RANDBETWEEN(1,3)),0),0)&amp;"～"&amp;ROUND(IFERROR(IF(ABS('D-2・D-３'!BY15)&gt;=10,IF('D-2・D-３'!BY15&gt;=0,'D-2・D-３'!BY15*RANDBETWEEN(110,120)*0.01,'D-2・D-３'!BY15*RANDBETWEEN(80,90)*0.01),'D-2・D-３'!BY15+RANDBETWEEN(1,3)),0),0)&amp;"】")</f>
        <v/>
      </c>
      <c r="BZ15" s="291" t="str">
        <f ca="1">IF('D-2・D-３'!BZ15="","","【"&amp;ROUND(IFERROR(IF(ABS('D-2・D-３'!BZ15)&gt;=10,IF('D-2・D-３'!BZ15&gt;=0,'D-2・D-３'!BZ15*RANDBETWEEN(80,90)*0.01,'D-2・D-３'!BZ15*RANDBETWEEN(110,120)*0.01),'D-2・D-３'!BZ15-RANDBETWEEN(1,3)),0),0)&amp;"～"&amp;ROUND(IFERROR(IF(ABS('D-2・D-３'!BZ15)&gt;=10,IF('D-2・D-３'!BZ15&gt;=0,'D-2・D-３'!BZ15*RANDBETWEEN(110,120)*0.01,'D-2・D-３'!BZ15*RANDBETWEEN(80,90)*0.01),'D-2・D-３'!BZ15+RANDBETWEEN(1,3)),0),0)&amp;"】")</f>
        <v/>
      </c>
      <c r="CA15" s="291" t="str">
        <f ca="1">IF('D-2・D-３'!CA15="","","【"&amp;ROUND(IFERROR(IF(ABS('D-2・D-３'!CA15)&gt;=10,IF('D-2・D-３'!CA15&gt;=0,'D-2・D-３'!CA15*RANDBETWEEN(80,90)*0.01,'D-2・D-３'!CA15*RANDBETWEEN(110,120)*0.01),'D-2・D-３'!CA15-RANDBETWEEN(1,3)),0),0)&amp;"～"&amp;ROUND(IFERROR(IF(ABS('D-2・D-３'!CA15)&gt;=10,IF('D-2・D-３'!CA15&gt;=0,'D-2・D-３'!CA15*RANDBETWEEN(110,120)*0.01,'D-2・D-３'!CA15*RANDBETWEEN(80,90)*0.01),'D-2・D-３'!CA15+RANDBETWEEN(1,3)),0),0)&amp;"】")</f>
        <v/>
      </c>
      <c r="CB15" s="294" t="str">
        <f ca="1">IF('D-2・D-３'!CB15="","","【"&amp;ROUND(IFERROR(IF(ABS('D-2・D-３'!CB15)&gt;=10,IF('D-2・D-３'!CB15&gt;=0,'D-2・D-３'!CB15*RANDBETWEEN(80,90)*0.01,'D-2・D-３'!CB15*RANDBETWEEN(110,120)*0.01),'D-2・D-３'!CB15-RANDBETWEEN(1,3)),0),0)&amp;"～"&amp;ROUND(IFERROR(IF(ABS('D-2・D-３'!CB15)&gt;=10,IF('D-2・D-３'!CB15&gt;=0,'D-2・D-３'!CB15*RANDBETWEEN(110,120)*0.01,'D-2・D-３'!CB15*RANDBETWEEN(80,90)*0.01),'D-2・D-３'!CB15+RANDBETWEEN(1,3)),0),0)&amp;"】")</f>
        <v/>
      </c>
    </row>
    <row r="16" spans="2:80" ht="18" customHeight="1" x14ac:dyDescent="0.15">
      <c r="B16" s="1165">
        <v>3</v>
      </c>
      <c r="C16" s="1166"/>
      <c r="D16" s="286" t="str">
        <f>IF('D-2・D-３'!D16="","",'D-2・D-３'!D16)</f>
        <v/>
      </c>
      <c r="E16" s="280" t="str">
        <f>IF('D-2・D-３'!E16="","",'D-2・D-３'!E16)</f>
        <v/>
      </c>
      <c r="F16" s="281" t="str">
        <f>IF('D-2・D-３'!F16="","",'D-2・D-３'!F16)</f>
        <v/>
      </c>
      <c r="G16" s="298" t="str">
        <f>IF('D-2・D-３'!G16="","",'D-2・D-３'!G16)</f>
        <v/>
      </c>
      <c r="H16" s="286" t="str">
        <f>IF('D-2・D-３'!H16="","",'D-2・D-３'!H16)</f>
        <v/>
      </c>
      <c r="I16" s="280" t="str">
        <f>IF('D-2・D-３'!I16="","",'D-2・D-３'!I16)</f>
        <v/>
      </c>
      <c r="J16" s="286" t="str">
        <f>IF('D-2・D-３'!J16="","",'D-2・D-３'!J16)</f>
        <v/>
      </c>
      <c r="K16" s="280" t="str">
        <f>IF('D-2・D-３'!K16="","",'D-2・D-３'!K16)</f>
        <v/>
      </c>
      <c r="L16" s="286" t="str">
        <f>IF('D-2・D-３'!L16="","",'D-2・D-３'!L16)</f>
        <v/>
      </c>
      <c r="M16" s="280" t="str">
        <f>IF('D-2・D-３'!M16="","",'D-2・D-３'!M16)</f>
        <v/>
      </c>
      <c r="N16" s="286" t="str">
        <f>IF('D-2・D-３'!N16="","",'D-2・D-３'!N16)</f>
        <v/>
      </c>
      <c r="O16" s="280" t="str">
        <f>IF('D-2・D-３'!O16="","",'D-2・D-３'!O16)</f>
        <v/>
      </c>
      <c r="P16" s="286" t="str">
        <f>IF('D-2・D-３'!P16="","",'D-2・D-３'!P16)</f>
        <v/>
      </c>
      <c r="Q16" s="280" t="str">
        <f>IF('D-2・D-３'!Q16="","",'D-2・D-３'!Q16)</f>
        <v/>
      </c>
      <c r="R16" s="286" t="str">
        <f>IF('D-2・D-３'!R16="","",'D-2・D-３'!R16)</f>
        <v/>
      </c>
      <c r="S16" s="280" t="str">
        <f>IF('D-2・D-３'!S16="","",'D-2・D-３'!S16)</f>
        <v/>
      </c>
      <c r="T16" s="286" t="str">
        <f>IF('D-2・D-３'!T16="","",'D-2・D-３'!T16)</f>
        <v/>
      </c>
      <c r="U16" s="437" t="str">
        <f>IF('D-2・D-３'!U16="","",'D-2・D-３'!U16)</f>
        <v/>
      </c>
      <c r="V16" s="437" t="str">
        <f>IF('D-2・D-３'!V16="","",'D-2・D-３'!V16)</f>
        <v/>
      </c>
      <c r="W16" s="437" t="str">
        <f>IF('D-2・D-３'!W16="","",'D-2・D-３'!W16)</f>
        <v/>
      </c>
      <c r="X16" s="437" t="str">
        <f>IF('D-2・D-３'!X16="","",'D-2・D-３'!X16)</f>
        <v/>
      </c>
      <c r="Y16" s="437" t="str">
        <f>IF('D-2・D-３'!Y16="","",'D-2・D-３'!Y16)</f>
        <v/>
      </c>
      <c r="Z16" s="437" t="str">
        <f>IF('D-2・D-３'!Z16="","",'D-2・D-３'!Z16)</f>
        <v/>
      </c>
      <c r="AA16" s="437" t="str">
        <f>IF('D-2・D-３'!AA16="","",'D-2・D-３'!AA16)</f>
        <v/>
      </c>
      <c r="AB16" s="437" t="str">
        <f>IF('D-2・D-３'!AB16="","",'D-2・D-３'!AB16)</f>
        <v/>
      </c>
      <c r="AC16" s="437" t="str">
        <f>IF('D-2・D-３'!AC16="","",'D-2・D-３'!AC16)</f>
        <v/>
      </c>
      <c r="AD16" s="437" t="str">
        <f>IF('D-2・D-３'!AD16="","",'D-2・D-３'!AD16)</f>
        <v/>
      </c>
      <c r="AE16" s="437" t="str">
        <f>IF('D-2・D-３'!AE16="","",'D-2・D-３'!AE16)</f>
        <v/>
      </c>
      <c r="AF16" s="437" t="str">
        <f>IF('D-2・D-３'!AF16="","",'D-2・D-３'!AF16)</f>
        <v/>
      </c>
      <c r="AG16" s="372" t="str">
        <f>IF('D-2・D-３'!AG16="","",'D-2・D-３'!AG16)</f>
        <v/>
      </c>
      <c r="AH16" s="304" t="str">
        <f>IF('D-2・D-３'!AH16="","",'D-2・D-３'!AH16)</f>
        <v/>
      </c>
      <c r="AI16" s="304" t="str">
        <f>IF('D-2・D-３'!AI16="","",'D-2・D-３'!AI16)</f>
        <v/>
      </c>
      <c r="AJ16" s="298" t="str">
        <f>IF('D-2・D-３'!AJ16="","",'D-2・D-３'!AJ16)</f>
        <v/>
      </c>
      <c r="AK16" s="298" t="str">
        <f>IF('D-2・D-３'!AK16="","",'D-2・D-３'!AK16)</f>
        <v/>
      </c>
      <c r="AL16" s="298" t="str">
        <f>IF('D-2・D-３'!AL16="","",'D-2・D-３'!AL16)</f>
        <v/>
      </c>
      <c r="AM16" s="298" t="str">
        <f>IF('D-2・D-３'!AM16="","",'D-2・D-３'!AM16)</f>
        <v/>
      </c>
      <c r="AN16" s="298" t="str">
        <f>IF('D-2・D-３'!AN16="","",'D-2・D-３'!AN16)</f>
        <v/>
      </c>
      <c r="AO16" s="282" t="str">
        <f>IF('D-2・D-３'!AO16="","",'D-2・D-３'!AO16)</f>
        <v/>
      </c>
      <c r="AP16" s="298" t="str">
        <f>IF('D-2・D-３'!AP16="","",'D-2・D-３'!AP16)</f>
        <v/>
      </c>
      <c r="AQ16" s="291"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302"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291"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304" t="str">
        <f>IF('D-2・D-３'!AT16="","",'D-2・D-３'!AT16)</f>
        <v/>
      </c>
      <c r="AU16" s="284" t="str">
        <f>IF('D-2・D-３'!AU16="","",'D-2・D-３'!AU16)</f>
        <v/>
      </c>
      <c r="AV16" s="291"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298" t="str">
        <f>IF('D-2・D-３'!AW16="","",'D-2・D-３'!AW16)</f>
        <v/>
      </c>
      <c r="AX16" s="302" t="str">
        <f>IF('D-2・D-３'!AX16="","",'D-2・D-３'!AX16)</f>
        <v/>
      </c>
      <c r="AY16" s="304" t="str">
        <f>IF('D-2・D-３'!AY16="","",'D-2・D-３'!AY16)</f>
        <v/>
      </c>
      <c r="AZ16" s="286" t="str">
        <f>IF('D-2・D-３'!AZ16="","",'D-2・D-３'!AZ16)</f>
        <v/>
      </c>
      <c r="BA16" s="291"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91"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91"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291"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291"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91"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291"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291"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121" t="str">
        <f>IF('D-2・D-３'!BI16="","",'D-2・D-３'!BI16)</f>
        <v/>
      </c>
      <c r="BJ16" s="283"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283"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83"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283"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283"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98" t="str">
        <f>IF('D-2・D-３'!BO16="","",'D-2・D-３'!BO16)</f>
        <v/>
      </c>
      <c r="BP16" s="291"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286" t="str">
        <f>IF('D-2・D-３'!BQ16="","",'D-2・D-３'!BQ16)</f>
        <v/>
      </c>
      <c r="BR16" s="291"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291"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291"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304" t="str">
        <f>IF('D-2・D-３'!BU16="","",'D-2・D-３'!BU16)</f>
        <v/>
      </c>
      <c r="BV16" s="298" t="str">
        <f>IF('D-2・D-３'!BV16="","",'D-2・D-３'!BV16)</f>
        <v/>
      </c>
      <c r="BW16" s="291"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291"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c r="BY16" s="291" t="str">
        <f ca="1">IF('D-2・D-３'!BY16="","","【"&amp;ROUND(IFERROR(IF(ABS('D-2・D-３'!BY16)&gt;=10,IF('D-2・D-３'!BY16&gt;=0,'D-2・D-３'!BY16*RANDBETWEEN(80,90)*0.01,'D-2・D-３'!BY16*RANDBETWEEN(110,120)*0.01),'D-2・D-３'!BY16-RANDBETWEEN(1,3)),0),0)&amp;"～"&amp;ROUND(IFERROR(IF(ABS('D-2・D-３'!BY16)&gt;=10,IF('D-2・D-３'!BY16&gt;=0,'D-2・D-３'!BY16*RANDBETWEEN(110,120)*0.01,'D-2・D-３'!BY16*RANDBETWEEN(80,90)*0.01),'D-2・D-３'!BY16+RANDBETWEEN(1,3)),0),0)&amp;"】")</f>
        <v/>
      </c>
      <c r="BZ16" s="291" t="str">
        <f ca="1">IF('D-2・D-３'!BZ16="","","【"&amp;ROUND(IFERROR(IF(ABS('D-2・D-３'!BZ16)&gt;=10,IF('D-2・D-３'!BZ16&gt;=0,'D-2・D-３'!BZ16*RANDBETWEEN(80,90)*0.01,'D-2・D-３'!BZ16*RANDBETWEEN(110,120)*0.01),'D-2・D-３'!BZ16-RANDBETWEEN(1,3)),0),0)&amp;"～"&amp;ROUND(IFERROR(IF(ABS('D-2・D-３'!BZ16)&gt;=10,IF('D-2・D-３'!BZ16&gt;=0,'D-2・D-３'!BZ16*RANDBETWEEN(110,120)*0.01,'D-2・D-３'!BZ16*RANDBETWEEN(80,90)*0.01),'D-2・D-３'!BZ16+RANDBETWEEN(1,3)),0),0)&amp;"】")</f>
        <v/>
      </c>
      <c r="CA16" s="291" t="str">
        <f ca="1">IF('D-2・D-３'!CA16="","","【"&amp;ROUND(IFERROR(IF(ABS('D-2・D-３'!CA16)&gt;=10,IF('D-2・D-３'!CA16&gt;=0,'D-2・D-３'!CA16*RANDBETWEEN(80,90)*0.01,'D-2・D-３'!CA16*RANDBETWEEN(110,120)*0.01),'D-2・D-３'!CA16-RANDBETWEEN(1,3)),0),0)&amp;"～"&amp;ROUND(IFERROR(IF(ABS('D-2・D-３'!CA16)&gt;=10,IF('D-2・D-３'!CA16&gt;=0,'D-2・D-３'!CA16*RANDBETWEEN(110,120)*0.01,'D-2・D-３'!CA16*RANDBETWEEN(80,90)*0.01),'D-2・D-３'!CA16+RANDBETWEEN(1,3)),0),0)&amp;"】")</f>
        <v/>
      </c>
      <c r="CB16" s="294" t="str">
        <f ca="1">IF('D-2・D-３'!CB16="","","【"&amp;ROUND(IFERROR(IF(ABS('D-2・D-３'!CB16)&gt;=10,IF('D-2・D-３'!CB16&gt;=0,'D-2・D-３'!CB16*RANDBETWEEN(80,90)*0.01,'D-2・D-３'!CB16*RANDBETWEEN(110,120)*0.01),'D-2・D-３'!CB16-RANDBETWEEN(1,3)),0),0)&amp;"～"&amp;ROUND(IFERROR(IF(ABS('D-2・D-３'!CB16)&gt;=10,IF('D-2・D-３'!CB16&gt;=0,'D-2・D-３'!CB16*RANDBETWEEN(110,120)*0.01,'D-2・D-３'!CB16*RANDBETWEEN(80,90)*0.01),'D-2・D-３'!CB16+RANDBETWEEN(1,3)),0),0)&amp;"】")</f>
        <v/>
      </c>
    </row>
    <row r="17" spans="2:80" ht="18" customHeight="1" x14ac:dyDescent="0.15">
      <c r="B17" s="1165">
        <v>4</v>
      </c>
      <c r="C17" s="1166"/>
      <c r="D17" s="286" t="str">
        <f>IF('D-2・D-３'!D17="","",'D-2・D-３'!D17)</f>
        <v/>
      </c>
      <c r="E17" s="280" t="str">
        <f>IF('D-2・D-３'!E17="","",'D-2・D-３'!E17)</f>
        <v/>
      </c>
      <c r="F17" s="281" t="str">
        <f>IF('D-2・D-３'!F17="","",'D-2・D-３'!F17)</f>
        <v/>
      </c>
      <c r="G17" s="298" t="str">
        <f>IF('D-2・D-３'!G17="","",'D-2・D-３'!G17)</f>
        <v/>
      </c>
      <c r="H17" s="286" t="str">
        <f>IF('D-2・D-３'!H17="","",'D-2・D-３'!H17)</f>
        <v/>
      </c>
      <c r="I17" s="280" t="str">
        <f>IF('D-2・D-３'!I17="","",'D-2・D-３'!I17)</f>
        <v/>
      </c>
      <c r="J17" s="286" t="str">
        <f>IF('D-2・D-３'!J17="","",'D-2・D-３'!J17)</f>
        <v/>
      </c>
      <c r="K17" s="280" t="str">
        <f>IF('D-2・D-３'!K17="","",'D-2・D-３'!K17)</f>
        <v/>
      </c>
      <c r="L17" s="286" t="str">
        <f>IF('D-2・D-３'!L17="","",'D-2・D-３'!L17)</f>
        <v/>
      </c>
      <c r="M17" s="280" t="str">
        <f>IF('D-2・D-３'!M17="","",'D-2・D-３'!M17)</f>
        <v/>
      </c>
      <c r="N17" s="286" t="str">
        <f>IF('D-2・D-３'!N17="","",'D-2・D-３'!N17)</f>
        <v/>
      </c>
      <c r="O17" s="280" t="str">
        <f>IF('D-2・D-３'!O17="","",'D-2・D-３'!O17)</f>
        <v/>
      </c>
      <c r="P17" s="286" t="str">
        <f>IF('D-2・D-３'!P17="","",'D-2・D-３'!P17)</f>
        <v/>
      </c>
      <c r="Q17" s="280" t="str">
        <f>IF('D-2・D-３'!Q17="","",'D-2・D-３'!Q17)</f>
        <v/>
      </c>
      <c r="R17" s="286" t="str">
        <f>IF('D-2・D-３'!R17="","",'D-2・D-３'!R17)</f>
        <v/>
      </c>
      <c r="S17" s="280" t="str">
        <f>IF('D-2・D-３'!S17="","",'D-2・D-３'!S17)</f>
        <v/>
      </c>
      <c r="T17" s="286" t="str">
        <f>IF('D-2・D-３'!T17="","",'D-2・D-３'!T17)</f>
        <v/>
      </c>
      <c r="U17" s="437" t="str">
        <f>IF('D-2・D-３'!U17="","",'D-2・D-３'!U17)</f>
        <v/>
      </c>
      <c r="V17" s="437" t="str">
        <f>IF('D-2・D-３'!V17="","",'D-2・D-３'!V17)</f>
        <v/>
      </c>
      <c r="W17" s="437" t="str">
        <f>IF('D-2・D-３'!W17="","",'D-2・D-３'!W17)</f>
        <v/>
      </c>
      <c r="X17" s="437" t="str">
        <f>IF('D-2・D-３'!X17="","",'D-2・D-３'!X17)</f>
        <v/>
      </c>
      <c r="Y17" s="437" t="str">
        <f>IF('D-2・D-３'!Y17="","",'D-2・D-３'!Y17)</f>
        <v/>
      </c>
      <c r="Z17" s="437" t="str">
        <f>IF('D-2・D-３'!Z17="","",'D-2・D-３'!Z17)</f>
        <v/>
      </c>
      <c r="AA17" s="437" t="str">
        <f>IF('D-2・D-３'!AA17="","",'D-2・D-３'!AA17)</f>
        <v/>
      </c>
      <c r="AB17" s="437" t="str">
        <f>IF('D-2・D-３'!AB17="","",'D-2・D-３'!AB17)</f>
        <v/>
      </c>
      <c r="AC17" s="437" t="str">
        <f>IF('D-2・D-３'!AC17="","",'D-2・D-３'!AC17)</f>
        <v/>
      </c>
      <c r="AD17" s="437" t="str">
        <f>IF('D-2・D-３'!AD17="","",'D-2・D-３'!AD17)</f>
        <v/>
      </c>
      <c r="AE17" s="437" t="str">
        <f>IF('D-2・D-３'!AE17="","",'D-2・D-３'!AE17)</f>
        <v/>
      </c>
      <c r="AF17" s="437" t="str">
        <f>IF('D-2・D-３'!AF17="","",'D-2・D-３'!AF17)</f>
        <v/>
      </c>
      <c r="AG17" s="372" t="str">
        <f>IF('D-2・D-３'!AG17="","",'D-2・D-３'!AG17)</f>
        <v/>
      </c>
      <c r="AH17" s="304" t="str">
        <f>IF('D-2・D-３'!AH17="","",'D-2・D-３'!AH17)</f>
        <v/>
      </c>
      <c r="AI17" s="304" t="str">
        <f>IF('D-2・D-３'!AI17="","",'D-2・D-３'!AI17)</f>
        <v/>
      </c>
      <c r="AJ17" s="298" t="str">
        <f>IF('D-2・D-３'!AJ17="","",'D-2・D-３'!AJ17)</f>
        <v/>
      </c>
      <c r="AK17" s="298" t="str">
        <f>IF('D-2・D-３'!AK17="","",'D-2・D-３'!AK17)</f>
        <v/>
      </c>
      <c r="AL17" s="298" t="str">
        <f>IF('D-2・D-３'!AL17="","",'D-2・D-３'!AL17)</f>
        <v/>
      </c>
      <c r="AM17" s="298" t="str">
        <f>IF('D-2・D-３'!AM17="","",'D-2・D-３'!AM17)</f>
        <v/>
      </c>
      <c r="AN17" s="298" t="str">
        <f>IF('D-2・D-３'!AN17="","",'D-2・D-３'!AN17)</f>
        <v/>
      </c>
      <c r="AO17" s="282" t="str">
        <f>IF('D-2・D-３'!AO17="","",'D-2・D-３'!AO17)</f>
        <v/>
      </c>
      <c r="AP17" s="298" t="str">
        <f>IF('D-2・D-３'!AP17="","",'D-2・D-３'!AP17)</f>
        <v/>
      </c>
      <c r="AQ17" s="291"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302"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291"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304" t="str">
        <f>IF('D-2・D-３'!AT17="","",'D-2・D-３'!AT17)</f>
        <v/>
      </c>
      <c r="AU17" s="284" t="str">
        <f>IF('D-2・D-３'!AU17="","",'D-2・D-３'!AU17)</f>
        <v/>
      </c>
      <c r="AV17" s="291"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298" t="str">
        <f>IF('D-2・D-３'!AW17="","",'D-2・D-３'!AW17)</f>
        <v/>
      </c>
      <c r="AX17" s="302" t="str">
        <f>IF('D-2・D-３'!AX17="","",'D-2・D-３'!AX17)</f>
        <v/>
      </c>
      <c r="AY17" s="304" t="str">
        <f>IF('D-2・D-３'!AY17="","",'D-2・D-３'!AY17)</f>
        <v/>
      </c>
      <c r="AZ17" s="286" t="str">
        <f>IF('D-2・D-３'!AZ17="","",'D-2・D-３'!AZ17)</f>
        <v/>
      </c>
      <c r="BA17" s="291"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91"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91"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291"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291"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91"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291"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291"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121" t="str">
        <f>IF('D-2・D-３'!BI17="","",'D-2・D-３'!BI17)</f>
        <v/>
      </c>
      <c r="BJ17" s="283"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283"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83"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283"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283"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98" t="str">
        <f>IF('D-2・D-３'!BO17="","",'D-2・D-３'!BO17)</f>
        <v/>
      </c>
      <c r="BP17" s="291"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286" t="str">
        <f>IF('D-2・D-３'!BQ17="","",'D-2・D-３'!BQ17)</f>
        <v/>
      </c>
      <c r="BR17" s="291"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291"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291"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304" t="str">
        <f>IF('D-2・D-３'!BU17="","",'D-2・D-３'!BU17)</f>
        <v/>
      </c>
      <c r="BV17" s="298" t="str">
        <f>IF('D-2・D-３'!BV17="","",'D-2・D-３'!BV17)</f>
        <v/>
      </c>
      <c r="BW17" s="291"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291"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c r="BY17" s="291" t="str">
        <f ca="1">IF('D-2・D-３'!BY17="","","【"&amp;ROUND(IFERROR(IF(ABS('D-2・D-３'!BY17)&gt;=10,IF('D-2・D-３'!BY17&gt;=0,'D-2・D-３'!BY17*RANDBETWEEN(80,90)*0.01,'D-2・D-３'!BY17*RANDBETWEEN(110,120)*0.01),'D-2・D-３'!BY17-RANDBETWEEN(1,3)),0),0)&amp;"～"&amp;ROUND(IFERROR(IF(ABS('D-2・D-３'!BY17)&gt;=10,IF('D-2・D-３'!BY17&gt;=0,'D-2・D-３'!BY17*RANDBETWEEN(110,120)*0.01,'D-2・D-３'!BY17*RANDBETWEEN(80,90)*0.01),'D-2・D-３'!BY17+RANDBETWEEN(1,3)),0),0)&amp;"】")</f>
        <v/>
      </c>
      <c r="BZ17" s="291" t="str">
        <f ca="1">IF('D-2・D-３'!BZ17="","","【"&amp;ROUND(IFERROR(IF(ABS('D-2・D-３'!BZ17)&gt;=10,IF('D-2・D-３'!BZ17&gt;=0,'D-2・D-３'!BZ17*RANDBETWEEN(80,90)*0.01,'D-2・D-３'!BZ17*RANDBETWEEN(110,120)*0.01),'D-2・D-３'!BZ17-RANDBETWEEN(1,3)),0),0)&amp;"～"&amp;ROUND(IFERROR(IF(ABS('D-2・D-３'!BZ17)&gt;=10,IF('D-2・D-３'!BZ17&gt;=0,'D-2・D-３'!BZ17*RANDBETWEEN(110,120)*0.01,'D-2・D-３'!BZ17*RANDBETWEEN(80,90)*0.01),'D-2・D-３'!BZ17+RANDBETWEEN(1,3)),0),0)&amp;"】")</f>
        <v/>
      </c>
      <c r="CA17" s="291" t="str">
        <f ca="1">IF('D-2・D-３'!CA17="","","【"&amp;ROUND(IFERROR(IF(ABS('D-2・D-３'!CA17)&gt;=10,IF('D-2・D-３'!CA17&gt;=0,'D-2・D-３'!CA17*RANDBETWEEN(80,90)*0.01,'D-2・D-３'!CA17*RANDBETWEEN(110,120)*0.01),'D-2・D-３'!CA17-RANDBETWEEN(1,3)),0),0)&amp;"～"&amp;ROUND(IFERROR(IF(ABS('D-2・D-３'!CA17)&gt;=10,IF('D-2・D-３'!CA17&gt;=0,'D-2・D-３'!CA17*RANDBETWEEN(110,120)*0.01,'D-2・D-３'!CA17*RANDBETWEEN(80,90)*0.01),'D-2・D-３'!CA17+RANDBETWEEN(1,3)),0),0)&amp;"】")</f>
        <v/>
      </c>
      <c r="CB17" s="294" t="str">
        <f ca="1">IF('D-2・D-３'!CB17="","","【"&amp;ROUND(IFERROR(IF(ABS('D-2・D-３'!CB17)&gt;=10,IF('D-2・D-３'!CB17&gt;=0,'D-2・D-３'!CB17*RANDBETWEEN(80,90)*0.01,'D-2・D-３'!CB17*RANDBETWEEN(110,120)*0.01),'D-2・D-３'!CB17-RANDBETWEEN(1,3)),0),0)&amp;"～"&amp;ROUND(IFERROR(IF(ABS('D-2・D-３'!CB17)&gt;=10,IF('D-2・D-３'!CB17&gt;=0,'D-2・D-３'!CB17*RANDBETWEEN(110,120)*0.01,'D-2・D-３'!CB17*RANDBETWEEN(80,90)*0.01),'D-2・D-３'!CB17+RANDBETWEEN(1,3)),0),0)&amp;"】")</f>
        <v/>
      </c>
    </row>
    <row r="18" spans="2:80" ht="18" customHeight="1" x14ac:dyDescent="0.15">
      <c r="B18" s="1165">
        <v>5</v>
      </c>
      <c r="C18" s="1166"/>
      <c r="D18" s="286" t="str">
        <f>IF('D-2・D-３'!D18="","",'D-2・D-３'!D18)</f>
        <v/>
      </c>
      <c r="E18" s="280" t="str">
        <f>IF('D-2・D-３'!E18="","",'D-2・D-３'!E18)</f>
        <v/>
      </c>
      <c r="F18" s="281" t="str">
        <f>IF('D-2・D-３'!F18="","",'D-2・D-３'!F18)</f>
        <v/>
      </c>
      <c r="G18" s="298" t="str">
        <f>IF('D-2・D-３'!G18="","",'D-2・D-３'!G18)</f>
        <v/>
      </c>
      <c r="H18" s="286" t="str">
        <f>IF('D-2・D-３'!H18="","",'D-2・D-３'!H18)</f>
        <v/>
      </c>
      <c r="I18" s="280" t="str">
        <f>IF('D-2・D-３'!I18="","",'D-2・D-３'!I18)</f>
        <v/>
      </c>
      <c r="J18" s="286" t="str">
        <f>IF('D-2・D-３'!J18="","",'D-2・D-３'!J18)</f>
        <v/>
      </c>
      <c r="K18" s="280" t="str">
        <f>IF('D-2・D-３'!K18="","",'D-2・D-３'!K18)</f>
        <v/>
      </c>
      <c r="L18" s="286" t="str">
        <f>IF('D-2・D-３'!L18="","",'D-2・D-３'!L18)</f>
        <v/>
      </c>
      <c r="M18" s="280" t="str">
        <f>IF('D-2・D-３'!M18="","",'D-2・D-３'!M18)</f>
        <v/>
      </c>
      <c r="N18" s="286" t="str">
        <f>IF('D-2・D-３'!N18="","",'D-2・D-３'!N18)</f>
        <v/>
      </c>
      <c r="O18" s="280" t="str">
        <f>IF('D-2・D-３'!O18="","",'D-2・D-３'!O18)</f>
        <v/>
      </c>
      <c r="P18" s="286" t="str">
        <f>IF('D-2・D-３'!P18="","",'D-2・D-３'!P18)</f>
        <v/>
      </c>
      <c r="Q18" s="280" t="str">
        <f>IF('D-2・D-３'!Q18="","",'D-2・D-３'!Q18)</f>
        <v/>
      </c>
      <c r="R18" s="286" t="str">
        <f>IF('D-2・D-３'!R18="","",'D-2・D-３'!R18)</f>
        <v/>
      </c>
      <c r="S18" s="280" t="str">
        <f>IF('D-2・D-３'!S18="","",'D-2・D-３'!S18)</f>
        <v/>
      </c>
      <c r="T18" s="286" t="str">
        <f>IF('D-2・D-３'!T18="","",'D-2・D-３'!T18)</f>
        <v/>
      </c>
      <c r="U18" s="437" t="str">
        <f>IF('D-2・D-３'!U18="","",'D-2・D-３'!U18)</f>
        <v/>
      </c>
      <c r="V18" s="437" t="str">
        <f>IF('D-2・D-３'!V18="","",'D-2・D-３'!V18)</f>
        <v/>
      </c>
      <c r="W18" s="437" t="str">
        <f>IF('D-2・D-３'!W18="","",'D-2・D-３'!W18)</f>
        <v/>
      </c>
      <c r="X18" s="437" t="str">
        <f>IF('D-2・D-３'!X18="","",'D-2・D-３'!X18)</f>
        <v/>
      </c>
      <c r="Y18" s="437" t="str">
        <f>IF('D-2・D-３'!Y18="","",'D-2・D-３'!Y18)</f>
        <v/>
      </c>
      <c r="Z18" s="437" t="str">
        <f>IF('D-2・D-３'!Z18="","",'D-2・D-３'!Z18)</f>
        <v/>
      </c>
      <c r="AA18" s="437" t="str">
        <f>IF('D-2・D-３'!AA18="","",'D-2・D-３'!AA18)</f>
        <v/>
      </c>
      <c r="AB18" s="437" t="str">
        <f>IF('D-2・D-３'!AB18="","",'D-2・D-３'!AB18)</f>
        <v/>
      </c>
      <c r="AC18" s="437" t="str">
        <f>IF('D-2・D-３'!AC18="","",'D-2・D-３'!AC18)</f>
        <v/>
      </c>
      <c r="AD18" s="437" t="str">
        <f>IF('D-2・D-３'!AD18="","",'D-2・D-３'!AD18)</f>
        <v/>
      </c>
      <c r="AE18" s="437" t="str">
        <f>IF('D-2・D-３'!AE18="","",'D-2・D-３'!AE18)</f>
        <v/>
      </c>
      <c r="AF18" s="437" t="str">
        <f>IF('D-2・D-３'!AF18="","",'D-2・D-３'!AF18)</f>
        <v/>
      </c>
      <c r="AG18" s="372" t="str">
        <f>IF('D-2・D-３'!AG18="","",'D-2・D-３'!AG18)</f>
        <v/>
      </c>
      <c r="AH18" s="304" t="str">
        <f>IF('D-2・D-３'!AH18="","",'D-2・D-３'!AH18)</f>
        <v/>
      </c>
      <c r="AI18" s="304" t="str">
        <f>IF('D-2・D-３'!AI18="","",'D-2・D-３'!AI18)</f>
        <v/>
      </c>
      <c r="AJ18" s="298" t="str">
        <f>IF('D-2・D-３'!AJ18="","",'D-2・D-３'!AJ18)</f>
        <v/>
      </c>
      <c r="AK18" s="298" t="str">
        <f>IF('D-2・D-３'!AK18="","",'D-2・D-３'!AK18)</f>
        <v/>
      </c>
      <c r="AL18" s="298" t="str">
        <f>IF('D-2・D-３'!AL18="","",'D-2・D-３'!AL18)</f>
        <v/>
      </c>
      <c r="AM18" s="298" t="str">
        <f>IF('D-2・D-３'!AM18="","",'D-2・D-３'!AM18)</f>
        <v/>
      </c>
      <c r="AN18" s="298" t="str">
        <f>IF('D-2・D-３'!AN18="","",'D-2・D-３'!AN18)</f>
        <v/>
      </c>
      <c r="AO18" s="282" t="str">
        <f>IF('D-2・D-３'!AO18="","",'D-2・D-３'!AO18)</f>
        <v/>
      </c>
      <c r="AP18" s="298" t="str">
        <f>IF('D-2・D-３'!AP18="","",'D-2・D-３'!AP18)</f>
        <v/>
      </c>
      <c r="AQ18" s="291"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302"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291"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304" t="str">
        <f>IF('D-2・D-３'!AT18="","",'D-2・D-３'!AT18)</f>
        <v/>
      </c>
      <c r="AU18" s="284" t="str">
        <f>IF('D-2・D-３'!AU18="","",'D-2・D-３'!AU18)</f>
        <v/>
      </c>
      <c r="AV18" s="291"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298" t="str">
        <f>IF('D-2・D-３'!AW18="","",'D-2・D-３'!AW18)</f>
        <v/>
      </c>
      <c r="AX18" s="302" t="str">
        <f>IF('D-2・D-３'!AX18="","",'D-2・D-３'!AX18)</f>
        <v/>
      </c>
      <c r="AY18" s="304" t="str">
        <f>IF('D-2・D-３'!AY18="","",'D-2・D-３'!AY18)</f>
        <v/>
      </c>
      <c r="AZ18" s="286" t="str">
        <f>IF('D-2・D-３'!AZ18="","",'D-2・D-３'!AZ18)</f>
        <v/>
      </c>
      <c r="BA18" s="291"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91"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91"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291"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291"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91"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291"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291"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121" t="str">
        <f>IF('D-2・D-３'!BI18="","",'D-2・D-３'!BI18)</f>
        <v/>
      </c>
      <c r="BJ18" s="283"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283"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83"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283"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283"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98" t="str">
        <f>IF('D-2・D-３'!BO18="","",'D-2・D-３'!BO18)</f>
        <v/>
      </c>
      <c r="BP18" s="291"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286" t="str">
        <f>IF('D-2・D-３'!BQ18="","",'D-2・D-３'!BQ18)</f>
        <v/>
      </c>
      <c r="BR18" s="291"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291"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291"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304" t="str">
        <f>IF('D-2・D-３'!BU18="","",'D-2・D-３'!BU18)</f>
        <v/>
      </c>
      <c r="BV18" s="298" t="str">
        <f>IF('D-2・D-３'!BV18="","",'D-2・D-３'!BV18)</f>
        <v/>
      </c>
      <c r="BW18" s="291"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291"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c r="BY18" s="291" t="str">
        <f ca="1">IF('D-2・D-３'!BY18="","","【"&amp;ROUND(IFERROR(IF(ABS('D-2・D-３'!BY18)&gt;=10,IF('D-2・D-３'!BY18&gt;=0,'D-2・D-３'!BY18*RANDBETWEEN(80,90)*0.01,'D-2・D-３'!BY18*RANDBETWEEN(110,120)*0.01),'D-2・D-３'!BY18-RANDBETWEEN(1,3)),0),0)&amp;"～"&amp;ROUND(IFERROR(IF(ABS('D-2・D-３'!BY18)&gt;=10,IF('D-2・D-３'!BY18&gt;=0,'D-2・D-３'!BY18*RANDBETWEEN(110,120)*0.01,'D-2・D-３'!BY18*RANDBETWEEN(80,90)*0.01),'D-2・D-３'!BY18+RANDBETWEEN(1,3)),0),0)&amp;"】")</f>
        <v/>
      </c>
      <c r="BZ18" s="291" t="str">
        <f ca="1">IF('D-2・D-３'!BZ18="","","【"&amp;ROUND(IFERROR(IF(ABS('D-2・D-３'!BZ18)&gt;=10,IF('D-2・D-３'!BZ18&gt;=0,'D-2・D-３'!BZ18*RANDBETWEEN(80,90)*0.01,'D-2・D-３'!BZ18*RANDBETWEEN(110,120)*0.01),'D-2・D-３'!BZ18-RANDBETWEEN(1,3)),0),0)&amp;"～"&amp;ROUND(IFERROR(IF(ABS('D-2・D-３'!BZ18)&gt;=10,IF('D-2・D-３'!BZ18&gt;=0,'D-2・D-３'!BZ18*RANDBETWEEN(110,120)*0.01,'D-2・D-３'!BZ18*RANDBETWEEN(80,90)*0.01),'D-2・D-３'!BZ18+RANDBETWEEN(1,3)),0),0)&amp;"】")</f>
        <v/>
      </c>
      <c r="CA18" s="291" t="str">
        <f ca="1">IF('D-2・D-３'!CA18="","","【"&amp;ROUND(IFERROR(IF(ABS('D-2・D-３'!CA18)&gt;=10,IF('D-2・D-３'!CA18&gt;=0,'D-2・D-３'!CA18*RANDBETWEEN(80,90)*0.01,'D-2・D-３'!CA18*RANDBETWEEN(110,120)*0.01),'D-2・D-３'!CA18-RANDBETWEEN(1,3)),0),0)&amp;"～"&amp;ROUND(IFERROR(IF(ABS('D-2・D-３'!CA18)&gt;=10,IF('D-2・D-３'!CA18&gt;=0,'D-2・D-３'!CA18*RANDBETWEEN(110,120)*0.01,'D-2・D-３'!CA18*RANDBETWEEN(80,90)*0.01),'D-2・D-３'!CA18+RANDBETWEEN(1,3)),0),0)&amp;"】")</f>
        <v/>
      </c>
      <c r="CB18" s="294" t="str">
        <f ca="1">IF('D-2・D-３'!CB18="","","【"&amp;ROUND(IFERROR(IF(ABS('D-2・D-３'!CB18)&gt;=10,IF('D-2・D-３'!CB18&gt;=0,'D-2・D-３'!CB18*RANDBETWEEN(80,90)*0.01,'D-2・D-３'!CB18*RANDBETWEEN(110,120)*0.01),'D-2・D-３'!CB18-RANDBETWEEN(1,3)),0),0)&amp;"～"&amp;ROUND(IFERROR(IF(ABS('D-2・D-３'!CB18)&gt;=10,IF('D-2・D-３'!CB18&gt;=0,'D-2・D-３'!CB18*RANDBETWEEN(110,120)*0.01,'D-2・D-３'!CB18*RANDBETWEEN(80,90)*0.01),'D-2・D-３'!CB18+RANDBETWEEN(1,3)),0),0)&amp;"】")</f>
        <v/>
      </c>
    </row>
    <row r="19" spans="2:80" ht="18" customHeight="1" x14ac:dyDescent="0.15">
      <c r="B19" s="1165">
        <v>6</v>
      </c>
      <c r="C19" s="1166"/>
      <c r="D19" s="286" t="str">
        <f>IF('D-2・D-３'!D19="","",'D-2・D-３'!D19)</f>
        <v/>
      </c>
      <c r="E19" s="280" t="str">
        <f>IF('D-2・D-３'!E19="","",'D-2・D-３'!E19)</f>
        <v/>
      </c>
      <c r="F19" s="281" t="str">
        <f>IF('D-2・D-３'!F19="","",'D-2・D-３'!F19)</f>
        <v/>
      </c>
      <c r="G19" s="298" t="str">
        <f>IF('D-2・D-３'!G19="","",'D-2・D-３'!G19)</f>
        <v/>
      </c>
      <c r="H19" s="286" t="str">
        <f>IF('D-2・D-３'!H19="","",'D-2・D-３'!H19)</f>
        <v/>
      </c>
      <c r="I19" s="280" t="str">
        <f>IF('D-2・D-３'!I19="","",'D-2・D-３'!I19)</f>
        <v/>
      </c>
      <c r="J19" s="286" t="str">
        <f>IF('D-2・D-３'!J19="","",'D-2・D-３'!J19)</f>
        <v/>
      </c>
      <c r="K19" s="280" t="str">
        <f>IF('D-2・D-３'!K19="","",'D-2・D-３'!K19)</f>
        <v/>
      </c>
      <c r="L19" s="286" t="str">
        <f>IF('D-2・D-３'!L19="","",'D-2・D-３'!L19)</f>
        <v/>
      </c>
      <c r="M19" s="280" t="str">
        <f>IF('D-2・D-３'!M19="","",'D-2・D-３'!M19)</f>
        <v/>
      </c>
      <c r="N19" s="286" t="str">
        <f>IF('D-2・D-３'!N19="","",'D-2・D-３'!N19)</f>
        <v/>
      </c>
      <c r="O19" s="280" t="str">
        <f>IF('D-2・D-３'!O19="","",'D-2・D-３'!O19)</f>
        <v/>
      </c>
      <c r="P19" s="286" t="str">
        <f>IF('D-2・D-３'!P19="","",'D-2・D-３'!P19)</f>
        <v/>
      </c>
      <c r="Q19" s="280" t="str">
        <f>IF('D-2・D-３'!Q19="","",'D-2・D-３'!Q19)</f>
        <v/>
      </c>
      <c r="R19" s="286" t="str">
        <f>IF('D-2・D-３'!R19="","",'D-2・D-３'!R19)</f>
        <v/>
      </c>
      <c r="S19" s="280" t="str">
        <f>IF('D-2・D-３'!S19="","",'D-2・D-３'!S19)</f>
        <v/>
      </c>
      <c r="T19" s="286" t="str">
        <f>IF('D-2・D-３'!T19="","",'D-2・D-３'!T19)</f>
        <v/>
      </c>
      <c r="U19" s="437" t="str">
        <f>IF('D-2・D-３'!U19="","",'D-2・D-３'!U19)</f>
        <v/>
      </c>
      <c r="V19" s="437" t="str">
        <f>IF('D-2・D-３'!V19="","",'D-2・D-３'!V19)</f>
        <v/>
      </c>
      <c r="W19" s="437" t="str">
        <f>IF('D-2・D-３'!W19="","",'D-2・D-３'!W19)</f>
        <v/>
      </c>
      <c r="X19" s="437" t="str">
        <f>IF('D-2・D-３'!X19="","",'D-2・D-３'!X19)</f>
        <v/>
      </c>
      <c r="Y19" s="437" t="str">
        <f>IF('D-2・D-３'!Y19="","",'D-2・D-３'!Y19)</f>
        <v/>
      </c>
      <c r="Z19" s="437" t="str">
        <f>IF('D-2・D-３'!Z19="","",'D-2・D-３'!Z19)</f>
        <v/>
      </c>
      <c r="AA19" s="437" t="str">
        <f>IF('D-2・D-３'!AA19="","",'D-2・D-３'!AA19)</f>
        <v/>
      </c>
      <c r="AB19" s="437" t="str">
        <f>IF('D-2・D-３'!AB19="","",'D-2・D-３'!AB19)</f>
        <v/>
      </c>
      <c r="AC19" s="437" t="str">
        <f>IF('D-2・D-３'!AC19="","",'D-2・D-３'!AC19)</f>
        <v/>
      </c>
      <c r="AD19" s="437" t="str">
        <f>IF('D-2・D-３'!AD19="","",'D-2・D-３'!AD19)</f>
        <v/>
      </c>
      <c r="AE19" s="437" t="str">
        <f>IF('D-2・D-３'!AE19="","",'D-2・D-３'!AE19)</f>
        <v/>
      </c>
      <c r="AF19" s="437" t="str">
        <f>IF('D-2・D-３'!AF19="","",'D-2・D-３'!AF19)</f>
        <v/>
      </c>
      <c r="AG19" s="372" t="str">
        <f>IF('D-2・D-３'!AG19="","",'D-2・D-３'!AG19)</f>
        <v/>
      </c>
      <c r="AH19" s="304" t="str">
        <f>IF('D-2・D-３'!AH19="","",'D-2・D-３'!AH19)</f>
        <v/>
      </c>
      <c r="AI19" s="304" t="str">
        <f>IF('D-2・D-３'!AI19="","",'D-2・D-３'!AI19)</f>
        <v/>
      </c>
      <c r="AJ19" s="298" t="str">
        <f>IF('D-2・D-３'!AJ19="","",'D-2・D-３'!AJ19)</f>
        <v/>
      </c>
      <c r="AK19" s="298" t="str">
        <f>IF('D-2・D-３'!AK19="","",'D-2・D-３'!AK19)</f>
        <v/>
      </c>
      <c r="AL19" s="298" t="str">
        <f>IF('D-2・D-３'!AL19="","",'D-2・D-３'!AL19)</f>
        <v/>
      </c>
      <c r="AM19" s="298" t="str">
        <f>IF('D-2・D-３'!AM19="","",'D-2・D-３'!AM19)</f>
        <v/>
      </c>
      <c r="AN19" s="298" t="str">
        <f>IF('D-2・D-３'!AN19="","",'D-2・D-３'!AN19)</f>
        <v/>
      </c>
      <c r="AO19" s="282" t="str">
        <f>IF('D-2・D-３'!AO19="","",'D-2・D-３'!AO19)</f>
        <v/>
      </c>
      <c r="AP19" s="298" t="str">
        <f>IF('D-2・D-３'!AP19="","",'D-2・D-３'!AP19)</f>
        <v/>
      </c>
      <c r="AQ19" s="291"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302"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291"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304" t="str">
        <f>IF('D-2・D-３'!AT19="","",'D-2・D-３'!AT19)</f>
        <v/>
      </c>
      <c r="AU19" s="284" t="str">
        <f>IF('D-2・D-３'!AU19="","",'D-2・D-３'!AU19)</f>
        <v/>
      </c>
      <c r="AV19" s="291"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298" t="str">
        <f>IF('D-2・D-３'!AW19="","",'D-2・D-３'!AW19)</f>
        <v/>
      </c>
      <c r="AX19" s="302" t="str">
        <f>IF('D-2・D-３'!AX19="","",'D-2・D-３'!AX19)</f>
        <v/>
      </c>
      <c r="AY19" s="304" t="str">
        <f>IF('D-2・D-３'!AY19="","",'D-2・D-３'!AY19)</f>
        <v/>
      </c>
      <c r="AZ19" s="286" t="str">
        <f>IF('D-2・D-３'!AZ19="","",'D-2・D-３'!AZ19)</f>
        <v/>
      </c>
      <c r="BA19" s="291"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91"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91"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291"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291"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91"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291"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291"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121" t="str">
        <f>IF('D-2・D-３'!BI19="","",'D-2・D-３'!BI19)</f>
        <v/>
      </c>
      <c r="BJ19" s="283"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283"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83"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283"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283"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98" t="str">
        <f>IF('D-2・D-３'!BO19="","",'D-2・D-３'!BO19)</f>
        <v/>
      </c>
      <c r="BP19" s="291"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286" t="str">
        <f>IF('D-2・D-３'!BQ19="","",'D-2・D-３'!BQ19)</f>
        <v/>
      </c>
      <c r="BR19" s="291"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291"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291"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304" t="str">
        <f>IF('D-2・D-３'!BU19="","",'D-2・D-３'!BU19)</f>
        <v/>
      </c>
      <c r="BV19" s="298" t="str">
        <f>IF('D-2・D-３'!BV19="","",'D-2・D-３'!BV19)</f>
        <v/>
      </c>
      <c r="BW19" s="291"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291"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c r="BY19" s="291" t="str">
        <f ca="1">IF('D-2・D-３'!BY19="","","【"&amp;ROUND(IFERROR(IF(ABS('D-2・D-３'!BY19)&gt;=10,IF('D-2・D-３'!BY19&gt;=0,'D-2・D-３'!BY19*RANDBETWEEN(80,90)*0.01,'D-2・D-３'!BY19*RANDBETWEEN(110,120)*0.01),'D-2・D-３'!BY19-RANDBETWEEN(1,3)),0),0)&amp;"～"&amp;ROUND(IFERROR(IF(ABS('D-2・D-３'!BY19)&gt;=10,IF('D-2・D-３'!BY19&gt;=0,'D-2・D-３'!BY19*RANDBETWEEN(110,120)*0.01,'D-2・D-３'!BY19*RANDBETWEEN(80,90)*0.01),'D-2・D-３'!BY19+RANDBETWEEN(1,3)),0),0)&amp;"】")</f>
        <v/>
      </c>
      <c r="BZ19" s="291" t="str">
        <f ca="1">IF('D-2・D-３'!BZ19="","","【"&amp;ROUND(IFERROR(IF(ABS('D-2・D-３'!BZ19)&gt;=10,IF('D-2・D-３'!BZ19&gt;=0,'D-2・D-３'!BZ19*RANDBETWEEN(80,90)*0.01,'D-2・D-３'!BZ19*RANDBETWEEN(110,120)*0.01),'D-2・D-３'!BZ19-RANDBETWEEN(1,3)),0),0)&amp;"～"&amp;ROUND(IFERROR(IF(ABS('D-2・D-３'!BZ19)&gt;=10,IF('D-2・D-３'!BZ19&gt;=0,'D-2・D-３'!BZ19*RANDBETWEEN(110,120)*0.01,'D-2・D-３'!BZ19*RANDBETWEEN(80,90)*0.01),'D-2・D-３'!BZ19+RANDBETWEEN(1,3)),0),0)&amp;"】")</f>
        <v/>
      </c>
      <c r="CA19" s="291" t="str">
        <f ca="1">IF('D-2・D-３'!CA19="","","【"&amp;ROUND(IFERROR(IF(ABS('D-2・D-３'!CA19)&gt;=10,IF('D-2・D-３'!CA19&gt;=0,'D-2・D-３'!CA19*RANDBETWEEN(80,90)*0.01,'D-2・D-３'!CA19*RANDBETWEEN(110,120)*0.01),'D-2・D-３'!CA19-RANDBETWEEN(1,3)),0),0)&amp;"～"&amp;ROUND(IFERROR(IF(ABS('D-2・D-３'!CA19)&gt;=10,IF('D-2・D-３'!CA19&gt;=0,'D-2・D-３'!CA19*RANDBETWEEN(110,120)*0.01,'D-2・D-３'!CA19*RANDBETWEEN(80,90)*0.01),'D-2・D-３'!CA19+RANDBETWEEN(1,3)),0),0)&amp;"】")</f>
        <v/>
      </c>
      <c r="CB19" s="294" t="str">
        <f ca="1">IF('D-2・D-３'!CB19="","","【"&amp;ROUND(IFERROR(IF(ABS('D-2・D-３'!CB19)&gt;=10,IF('D-2・D-３'!CB19&gt;=0,'D-2・D-３'!CB19*RANDBETWEEN(80,90)*0.01,'D-2・D-３'!CB19*RANDBETWEEN(110,120)*0.01),'D-2・D-３'!CB19-RANDBETWEEN(1,3)),0),0)&amp;"～"&amp;ROUND(IFERROR(IF(ABS('D-2・D-３'!CB19)&gt;=10,IF('D-2・D-３'!CB19&gt;=0,'D-2・D-３'!CB19*RANDBETWEEN(110,120)*0.01,'D-2・D-３'!CB19*RANDBETWEEN(80,90)*0.01),'D-2・D-３'!CB19+RANDBETWEEN(1,3)),0),0)&amp;"】")</f>
        <v/>
      </c>
    </row>
    <row r="20" spans="2:80" ht="18" customHeight="1" x14ac:dyDescent="0.15">
      <c r="B20" s="1165">
        <v>7</v>
      </c>
      <c r="C20" s="1166"/>
      <c r="D20" s="286" t="str">
        <f>IF('D-2・D-３'!D20="","",'D-2・D-３'!D20)</f>
        <v/>
      </c>
      <c r="E20" s="280" t="str">
        <f>IF('D-2・D-３'!E20="","",'D-2・D-３'!E20)</f>
        <v/>
      </c>
      <c r="F20" s="281" t="str">
        <f>IF('D-2・D-３'!F20="","",'D-2・D-３'!F20)</f>
        <v/>
      </c>
      <c r="G20" s="298" t="str">
        <f>IF('D-2・D-３'!G20="","",'D-2・D-３'!G20)</f>
        <v/>
      </c>
      <c r="H20" s="286" t="str">
        <f>IF('D-2・D-３'!H20="","",'D-2・D-３'!H20)</f>
        <v/>
      </c>
      <c r="I20" s="280" t="str">
        <f>IF('D-2・D-３'!I20="","",'D-2・D-３'!I20)</f>
        <v/>
      </c>
      <c r="J20" s="286" t="str">
        <f>IF('D-2・D-３'!J20="","",'D-2・D-３'!J20)</f>
        <v/>
      </c>
      <c r="K20" s="280" t="str">
        <f>IF('D-2・D-３'!K20="","",'D-2・D-３'!K20)</f>
        <v/>
      </c>
      <c r="L20" s="286" t="str">
        <f>IF('D-2・D-３'!L20="","",'D-2・D-３'!L20)</f>
        <v/>
      </c>
      <c r="M20" s="280" t="str">
        <f>IF('D-2・D-３'!M20="","",'D-2・D-３'!M20)</f>
        <v/>
      </c>
      <c r="N20" s="286" t="str">
        <f>IF('D-2・D-３'!N20="","",'D-2・D-３'!N20)</f>
        <v/>
      </c>
      <c r="O20" s="280" t="str">
        <f>IF('D-2・D-３'!O20="","",'D-2・D-３'!O20)</f>
        <v/>
      </c>
      <c r="P20" s="286" t="str">
        <f>IF('D-2・D-３'!P20="","",'D-2・D-３'!P20)</f>
        <v/>
      </c>
      <c r="Q20" s="280" t="str">
        <f>IF('D-2・D-３'!Q20="","",'D-2・D-３'!Q20)</f>
        <v/>
      </c>
      <c r="R20" s="286" t="str">
        <f>IF('D-2・D-３'!R20="","",'D-2・D-３'!R20)</f>
        <v/>
      </c>
      <c r="S20" s="280" t="str">
        <f>IF('D-2・D-３'!S20="","",'D-2・D-３'!S20)</f>
        <v/>
      </c>
      <c r="T20" s="286" t="str">
        <f>IF('D-2・D-３'!T20="","",'D-2・D-３'!T20)</f>
        <v/>
      </c>
      <c r="U20" s="437" t="str">
        <f>IF('D-2・D-３'!U20="","",'D-2・D-３'!U20)</f>
        <v/>
      </c>
      <c r="V20" s="437" t="str">
        <f>IF('D-2・D-３'!V20="","",'D-2・D-３'!V20)</f>
        <v/>
      </c>
      <c r="W20" s="437" t="str">
        <f>IF('D-2・D-３'!W20="","",'D-2・D-３'!W20)</f>
        <v/>
      </c>
      <c r="X20" s="437" t="str">
        <f>IF('D-2・D-３'!X20="","",'D-2・D-３'!X20)</f>
        <v/>
      </c>
      <c r="Y20" s="437" t="str">
        <f>IF('D-2・D-３'!Y20="","",'D-2・D-３'!Y20)</f>
        <v/>
      </c>
      <c r="Z20" s="437" t="str">
        <f>IF('D-2・D-３'!Z20="","",'D-2・D-３'!Z20)</f>
        <v/>
      </c>
      <c r="AA20" s="437" t="str">
        <f>IF('D-2・D-３'!AA20="","",'D-2・D-３'!AA20)</f>
        <v/>
      </c>
      <c r="AB20" s="437" t="str">
        <f>IF('D-2・D-３'!AB20="","",'D-2・D-３'!AB20)</f>
        <v/>
      </c>
      <c r="AC20" s="437" t="str">
        <f>IF('D-2・D-３'!AC20="","",'D-2・D-３'!AC20)</f>
        <v/>
      </c>
      <c r="AD20" s="437" t="str">
        <f>IF('D-2・D-３'!AD20="","",'D-2・D-３'!AD20)</f>
        <v/>
      </c>
      <c r="AE20" s="437" t="str">
        <f>IF('D-2・D-３'!AE20="","",'D-2・D-３'!AE20)</f>
        <v/>
      </c>
      <c r="AF20" s="437" t="str">
        <f>IF('D-2・D-３'!AF20="","",'D-2・D-３'!AF20)</f>
        <v/>
      </c>
      <c r="AG20" s="372" t="str">
        <f>IF('D-2・D-３'!AG20="","",'D-2・D-３'!AG20)</f>
        <v/>
      </c>
      <c r="AH20" s="304" t="str">
        <f>IF('D-2・D-３'!AH20="","",'D-2・D-３'!AH20)</f>
        <v/>
      </c>
      <c r="AI20" s="304" t="str">
        <f>IF('D-2・D-３'!AI20="","",'D-2・D-３'!AI20)</f>
        <v/>
      </c>
      <c r="AJ20" s="298" t="str">
        <f>IF('D-2・D-３'!AJ20="","",'D-2・D-３'!AJ20)</f>
        <v/>
      </c>
      <c r="AK20" s="298" t="str">
        <f>IF('D-2・D-３'!AK20="","",'D-2・D-３'!AK20)</f>
        <v/>
      </c>
      <c r="AL20" s="298" t="str">
        <f>IF('D-2・D-３'!AL20="","",'D-2・D-３'!AL20)</f>
        <v/>
      </c>
      <c r="AM20" s="298" t="str">
        <f>IF('D-2・D-３'!AM20="","",'D-2・D-３'!AM20)</f>
        <v/>
      </c>
      <c r="AN20" s="298" t="str">
        <f>IF('D-2・D-３'!AN20="","",'D-2・D-３'!AN20)</f>
        <v/>
      </c>
      <c r="AO20" s="282" t="str">
        <f>IF('D-2・D-３'!AO20="","",'D-2・D-３'!AO20)</f>
        <v/>
      </c>
      <c r="AP20" s="298" t="str">
        <f>IF('D-2・D-３'!AP20="","",'D-2・D-３'!AP20)</f>
        <v/>
      </c>
      <c r="AQ20" s="291"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302"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291"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【2580～3450】</v>
      </c>
      <c r="AT20" s="304" t="str">
        <f>IF('D-2・D-３'!AT20="","",'D-2・D-３'!AT20)</f>
        <v/>
      </c>
      <c r="AU20" s="284" t="str">
        <f>IF('D-2・D-３'!AU20="","",'D-2・D-３'!AU20)</f>
        <v/>
      </c>
      <c r="AV20" s="291"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298" t="str">
        <f>IF('D-2・D-３'!AW20="","",'D-2・D-３'!AW20)</f>
        <v/>
      </c>
      <c r="AX20" s="302" t="str">
        <f>IF('D-2・D-３'!AX20="","",'D-2・D-３'!AX20)</f>
        <v/>
      </c>
      <c r="AY20" s="304" t="str">
        <f>IF('D-2・D-３'!AY20="","",'D-2・D-３'!AY20)</f>
        <v/>
      </c>
      <c r="AZ20" s="286" t="str">
        <f>IF('D-2・D-３'!AZ20="","",'D-2・D-３'!AZ20)</f>
        <v/>
      </c>
      <c r="BA20" s="291"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91"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91"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291"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291"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91"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291"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291"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121" t="str">
        <f>IF('D-2・D-３'!BI20="","",'D-2・D-３'!BI20)</f>
        <v/>
      </c>
      <c r="BJ20" s="283"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283"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83"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283"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283"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98" t="str">
        <f>IF('D-2・D-３'!BO20="","",'D-2・D-３'!BO20)</f>
        <v/>
      </c>
      <c r="BP20" s="291"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286" t="str">
        <f>IF('D-2・D-３'!BQ20="","",'D-2・D-３'!BQ20)</f>
        <v/>
      </c>
      <c r="BR20" s="291"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291"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291"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304" t="str">
        <f>IF('D-2・D-３'!BU20="","",'D-2・D-３'!BU20)</f>
        <v/>
      </c>
      <c r="BV20" s="298" t="str">
        <f>IF('D-2・D-３'!BV20="","",'D-2・D-３'!BV20)</f>
        <v/>
      </c>
      <c r="BW20" s="291"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291"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c r="BY20" s="291" t="str">
        <f ca="1">IF('D-2・D-３'!BY20="","","【"&amp;ROUND(IFERROR(IF(ABS('D-2・D-３'!BY20)&gt;=10,IF('D-2・D-３'!BY20&gt;=0,'D-2・D-３'!BY20*RANDBETWEEN(80,90)*0.01,'D-2・D-３'!BY20*RANDBETWEEN(110,120)*0.01),'D-2・D-３'!BY20-RANDBETWEEN(1,3)),0),0)&amp;"～"&amp;ROUND(IFERROR(IF(ABS('D-2・D-３'!BY20)&gt;=10,IF('D-2・D-３'!BY20&gt;=0,'D-2・D-３'!BY20*RANDBETWEEN(110,120)*0.01,'D-2・D-３'!BY20*RANDBETWEEN(80,90)*0.01),'D-2・D-３'!BY20+RANDBETWEEN(1,3)),0),0)&amp;"】")</f>
        <v/>
      </c>
      <c r="BZ20" s="291" t="str">
        <f ca="1">IF('D-2・D-３'!BZ20="","","【"&amp;ROUND(IFERROR(IF(ABS('D-2・D-３'!BZ20)&gt;=10,IF('D-2・D-３'!BZ20&gt;=0,'D-2・D-３'!BZ20*RANDBETWEEN(80,90)*0.01,'D-2・D-３'!BZ20*RANDBETWEEN(110,120)*0.01),'D-2・D-３'!BZ20-RANDBETWEEN(1,3)),0),0)&amp;"～"&amp;ROUND(IFERROR(IF(ABS('D-2・D-３'!BZ20)&gt;=10,IF('D-2・D-３'!BZ20&gt;=0,'D-2・D-３'!BZ20*RANDBETWEEN(110,120)*0.01,'D-2・D-３'!BZ20*RANDBETWEEN(80,90)*0.01),'D-2・D-３'!BZ20+RANDBETWEEN(1,3)),0),0)&amp;"】")</f>
        <v/>
      </c>
      <c r="CA20" s="291" t="str">
        <f ca="1">IF('D-2・D-３'!CA20="","","【"&amp;ROUND(IFERROR(IF(ABS('D-2・D-３'!CA20)&gt;=10,IF('D-2・D-３'!CA20&gt;=0,'D-2・D-３'!CA20*RANDBETWEEN(80,90)*0.01,'D-2・D-３'!CA20*RANDBETWEEN(110,120)*0.01),'D-2・D-３'!CA20-RANDBETWEEN(1,3)),0),0)&amp;"～"&amp;ROUND(IFERROR(IF(ABS('D-2・D-３'!CA20)&gt;=10,IF('D-2・D-３'!CA20&gt;=0,'D-2・D-３'!CA20*RANDBETWEEN(110,120)*0.01,'D-2・D-３'!CA20*RANDBETWEEN(80,90)*0.01),'D-2・D-３'!CA20+RANDBETWEEN(1,3)),0),0)&amp;"】")</f>
        <v/>
      </c>
      <c r="CB20" s="294" t="str">
        <f ca="1">IF('D-2・D-３'!CB20="","","【"&amp;ROUND(IFERROR(IF(ABS('D-2・D-３'!CB20)&gt;=10,IF('D-2・D-３'!CB20&gt;=0,'D-2・D-３'!CB20*RANDBETWEEN(80,90)*0.01,'D-2・D-３'!CB20*RANDBETWEEN(110,120)*0.01),'D-2・D-３'!CB20-RANDBETWEEN(1,3)),0),0)&amp;"～"&amp;ROUND(IFERROR(IF(ABS('D-2・D-３'!CB20)&gt;=10,IF('D-2・D-３'!CB20&gt;=0,'D-2・D-３'!CB20*RANDBETWEEN(110,120)*0.01,'D-2・D-３'!CB20*RANDBETWEEN(80,90)*0.01),'D-2・D-３'!CB20+RANDBETWEEN(1,3)),0),0)&amp;"】")</f>
        <v/>
      </c>
    </row>
    <row r="21" spans="2:80" ht="18" customHeight="1" x14ac:dyDescent="0.15">
      <c r="B21" s="1165">
        <v>8</v>
      </c>
      <c r="C21" s="1166"/>
      <c r="D21" s="286" t="str">
        <f>IF('D-2・D-３'!D21="","",'D-2・D-３'!D21)</f>
        <v/>
      </c>
      <c r="E21" s="280" t="str">
        <f>IF('D-2・D-３'!E21="","",'D-2・D-３'!E21)</f>
        <v/>
      </c>
      <c r="F21" s="281" t="str">
        <f>IF('D-2・D-３'!F21="","",'D-2・D-３'!F21)</f>
        <v/>
      </c>
      <c r="G21" s="298" t="str">
        <f>IF('D-2・D-３'!G21="","",'D-2・D-３'!G21)</f>
        <v/>
      </c>
      <c r="H21" s="286" t="str">
        <f>IF('D-2・D-３'!H21="","",'D-2・D-３'!H21)</f>
        <v/>
      </c>
      <c r="I21" s="280" t="str">
        <f>IF('D-2・D-３'!I21="","",'D-2・D-３'!I21)</f>
        <v/>
      </c>
      <c r="J21" s="286" t="str">
        <f>IF('D-2・D-３'!J21="","",'D-2・D-３'!J21)</f>
        <v/>
      </c>
      <c r="K21" s="280" t="str">
        <f>IF('D-2・D-３'!K21="","",'D-2・D-３'!K21)</f>
        <v/>
      </c>
      <c r="L21" s="286" t="str">
        <f>IF('D-2・D-３'!L21="","",'D-2・D-３'!L21)</f>
        <v/>
      </c>
      <c r="M21" s="280" t="str">
        <f>IF('D-2・D-３'!M21="","",'D-2・D-３'!M21)</f>
        <v/>
      </c>
      <c r="N21" s="286" t="str">
        <f>IF('D-2・D-３'!N21="","",'D-2・D-３'!N21)</f>
        <v/>
      </c>
      <c r="O21" s="280" t="str">
        <f>IF('D-2・D-３'!O21="","",'D-2・D-３'!O21)</f>
        <v/>
      </c>
      <c r="P21" s="286" t="str">
        <f>IF('D-2・D-３'!P21="","",'D-2・D-３'!P21)</f>
        <v/>
      </c>
      <c r="Q21" s="280" t="str">
        <f>IF('D-2・D-３'!Q21="","",'D-2・D-３'!Q21)</f>
        <v/>
      </c>
      <c r="R21" s="286" t="str">
        <f>IF('D-2・D-３'!R21="","",'D-2・D-３'!R21)</f>
        <v/>
      </c>
      <c r="S21" s="280" t="str">
        <f>IF('D-2・D-３'!S21="","",'D-2・D-３'!S21)</f>
        <v/>
      </c>
      <c r="T21" s="286" t="str">
        <f>IF('D-2・D-３'!T21="","",'D-2・D-３'!T21)</f>
        <v/>
      </c>
      <c r="U21" s="437" t="str">
        <f>IF('D-2・D-３'!U21="","",'D-2・D-３'!U21)</f>
        <v/>
      </c>
      <c r="V21" s="437" t="str">
        <f>IF('D-2・D-３'!V21="","",'D-2・D-３'!V21)</f>
        <v/>
      </c>
      <c r="W21" s="437" t="str">
        <f>IF('D-2・D-３'!W21="","",'D-2・D-３'!W21)</f>
        <v/>
      </c>
      <c r="X21" s="437" t="str">
        <f>IF('D-2・D-３'!X21="","",'D-2・D-３'!X21)</f>
        <v/>
      </c>
      <c r="Y21" s="437" t="str">
        <f>IF('D-2・D-３'!Y21="","",'D-2・D-３'!Y21)</f>
        <v/>
      </c>
      <c r="Z21" s="437" t="str">
        <f>IF('D-2・D-３'!Z21="","",'D-2・D-３'!Z21)</f>
        <v/>
      </c>
      <c r="AA21" s="437" t="str">
        <f>IF('D-2・D-３'!AA21="","",'D-2・D-３'!AA21)</f>
        <v/>
      </c>
      <c r="AB21" s="437" t="str">
        <f>IF('D-2・D-３'!AB21="","",'D-2・D-３'!AB21)</f>
        <v/>
      </c>
      <c r="AC21" s="437" t="str">
        <f>IF('D-2・D-３'!AC21="","",'D-2・D-３'!AC21)</f>
        <v/>
      </c>
      <c r="AD21" s="437" t="str">
        <f>IF('D-2・D-３'!AD21="","",'D-2・D-３'!AD21)</f>
        <v/>
      </c>
      <c r="AE21" s="437" t="str">
        <f>IF('D-2・D-３'!AE21="","",'D-2・D-３'!AE21)</f>
        <v/>
      </c>
      <c r="AF21" s="437" t="str">
        <f>IF('D-2・D-３'!AF21="","",'D-2・D-３'!AF21)</f>
        <v/>
      </c>
      <c r="AG21" s="372" t="str">
        <f>IF('D-2・D-３'!AG21="","",'D-2・D-３'!AG21)</f>
        <v/>
      </c>
      <c r="AH21" s="304" t="str">
        <f>IF('D-2・D-３'!AH21="","",'D-2・D-３'!AH21)</f>
        <v/>
      </c>
      <c r="AI21" s="304" t="str">
        <f>IF('D-2・D-３'!AI21="","",'D-2・D-３'!AI21)</f>
        <v/>
      </c>
      <c r="AJ21" s="298" t="str">
        <f>IF('D-2・D-３'!AJ21="","",'D-2・D-３'!AJ21)</f>
        <v/>
      </c>
      <c r="AK21" s="298" t="str">
        <f>IF('D-2・D-３'!AK21="","",'D-2・D-３'!AK21)</f>
        <v/>
      </c>
      <c r="AL21" s="298" t="str">
        <f>IF('D-2・D-３'!AL21="","",'D-2・D-３'!AL21)</f>
        <v/>
      </c>
      <c r="AM21" s="298" t="str">
        <f>IF('D-2・D-３'!AM21="","",'D-2・D-３'!AM21)</f>
        <v/>
      </c>
      <c r="AN21" s="298" t="str">
        <f>IF('D-2・D-３'!AN21="","",'D-2・D-３'!AN21)</f>
        <v/>
      </c>
      <c r="AO21" s="282" t="str">
        <f>IF('D-2・D-３'!AO21="","",'D-2・D-３'!AO21)</f>
        <v/>
      </c>
      <c r="AP21" s="298" t="str">
        <f>IF('D-2・D-３'!AP21="","",'D-2・D-３'!AP21)</f>
        <v/>
      </c>
      <c r="AQ21" s="291"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302"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291"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304" t="str">
        <f>IF('D-2・D-３'!AT21="","",'D-2・D-３'!AT21)</f>
        <v/>
      </c>
      <c r="AU21" s="284" t="str">
        <f>IF('D-2・D-３'!AU21="","",'D-2・D-３'!AU21)</f>
        <v/>
      </c>
      <c r="AV21" s="291"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298" t="str">
        <f>IF('D-2・D-３'!AW21="","",'D-2・D-３'!AW21)</f>
        <v/>
      </c>
      <c r="AX21" s="302" t="str">
        <f>IF('D-2・D-３'!AX21="","",'D-2・D-３'!AX21)</f>
        <v/>
      </c>
      <c r="AY21" s="304" t="str">
        <f>IF('D-2・D-３'!AY21="","",'D-2・D-３'!AY21)</f>
        <v/>
      </c>
      <c r="AZ21" s="286" t="str">
        <f>IF('D-2・D-３'!AZ21="","",'D-2・D-３'!AZ21)</f>
        <v/>
      </c>
      <c r="BA21" s="291"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91"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91"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291"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291"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91"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291"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291"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121" t="str">
        <f>IF('D-2・D-３'!BI21="","",'D-2・D-３'!BI21)</f>
        <v/>
      </c>
      <c r="BJ21" s="283"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283"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83"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283"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283"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98" t="str">
        <f>IF('D-2・D-３'!BO21="","",'D-2・D-３'!BO21)</f>
        <v/>
      </c>
      <c r="BP21" s="291"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286" t="str">
        <f>IF('D-2・D-３'!BQ21="","",'D-2・D-３'!BQ21)</f>
        <v/>
      </c>
      <c r="BR21" s="291"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291"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291"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304" t="str">
        <f>IF('D-2・D-３'!BU21="","",'D-2・D-３'!BU21)</f>
        <v/>
      </c>
      <c r="BV21" s="298" t="str">
        <f>IF('D-2・D-３'!BV21="","",'D-2・D-３'!BV21)</f>
        <v/>
      </c>
      <c r="BW21" s="291"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291"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c r="BY21" s="291" t="str">
        <f ca="1">IF('D-2・D-３'!BY21="","","【"&amp;ROUND(IFERROR(IF(ABS('D-2・D-３'!BY21)&gt;=10,IF('D-2・D-３'!BY21&gt;=0,'D-2・D-３'!BY21*RANDBETWEEN(80,90)*0.01,'D-2・D-３'!BY21*RANDBETWEEN(110,120)*0.01),'D-2・D-３'!BY21-RANDBETWEEN(1,3)),0),0)&amp;"～"&amp;ROUND(IFERROR(IF(ABS('D-2・D-３'!BY21)&gt;=10,IF('D-2・D-３'!BY21&gt;=0,'D-2・D-３'!BY21*RANDBETWEEN(110,120)*0.01,'D-2・D-３'!BY21*RANDBETWEEN(80,90)*0.01),'D-2・D-３'!BY21+RANDBETWEEN(1,3)),0),0)&amp;"】")</f>
        <v/>
      </c>
      <c r="BZ21" s="291" t="str">
        <f ca="1">IF('D-2・D-３'!BZ21="","","【"&amp;ROUND(IFERROR(IF(ABS('D-2・D-３'!BZ21)&gt;=10,IF('D-2・D-３'!BZ21&gt;=0,'D-2・D-３'!BZ21*RANDBETWEEN(80,90)*0.01,'D-2・D-３'!BZ21*RANDBETWEEN(110,120)*0.01),'D-2・D-３'!BZ21-RANDBETWEEN(1,3)),0),0)&amp;"～"&amp;ROUND(IFERROR(IF(ABS('D-2・D-３'!BZ21)&gt;=10,IF('D-2・D-３'!BZ21&gt;=0,'D-2・D-３'!BZ21*RANDBETWEEN(110,120)*0.01,'D-2・D-３'!BZ21*RANDBETWEEN(80,90)*0.01),'D-2・D-３'!BZ21+RANDBETWEEN(1,3)),0),0)&amp;"】")</f>
        <v/>
      </c>
      <c r="CA21" s="291" t="str">
        <f ca="1">IF('D-2・D-３'!CA21="","","【"&amp;ROUND(IFERROR(IF(ABS('D-2・D-３'!CA21)&gt;=10,IF('D-2・D-３'!CA21&gt;=0,'D-2・D-３'!CA21*RANDBETWEEN(80,90)*0.01,'D-2・D-３'!CA21*RANDBETWEEN(110,120)*0.01),'D-2・D-３'!CA21-RANDBETWEEN(1,3)),0),0)&amp;"～"&amp;ROUND(IFERROR(IF(ABS('D-2・D-３'!CA21)&gt;=10,IF('D-2・D-３'!CA21&gt;=0,'D-2・D-３'!CA21*RANDBETWEEN(110,120)*0.01,'D-2・D-３'!CA21*RANDBETWEEN(80,90)*0.01),'D-2・D-３'!CA21+RANDBETWEEN(1,3)),0),0)&amp;"】")</f>
        <v/>
      </c>
      <c r="CB21" s="294" t="str">
        <f ca="1">IF('D-2・D-３'!CB21="","","【"&amp;ROUND(IFERROR(IF(ABS('D-2・D-３'!CB21)&gt;=10,IF('D-2・D-３'!CB21&gt;=0,'D-2・D-３'!CB21*RANDBETWEEN(80,90)*0.01,'D-2・D-３'!CB21*RANDBETWEEN(110,120)*0.01),'D-2・D-３'!CB21-RANDBETWEEN(1,3)),0),0)&amp;"～"&amp;ROUND(IFERROR(IF(ABS('D-2・D-３'!CB21)&gt;=10,IF('D-2・D-３'!CB21&gt;=0,'D-2・D-３'!CB21*RANDBETWEEN(110,120)*0.01,'D-2・D-３'!CB21*RANDBETWEEN(80,90)*0.01),'D-2・D-３'!CB21+RANDBETWEEN(1,3)),0),0)&amp;"】")</f>
        <v/>
      </c>
    </row>
    <row r="22" spans="2:80" ht="18" customHeight="1" x14ac:dyDescent="0.15">
      <c r="B22" s="1165">
        <v>9</v>
      </c>
      <c r="C22" s="1166"/>
      <c r="D22" s="286" t="str">
        <f>IF('D-2・D-３'!D22="","",'D-2・D-３'!D22)</f>
        <v/>
      </c>
      <c r="E22" s="280" t="str">
        <f>IF('D-2・D-３'!E22="","",'D-2・D-３'!E22)</f>
        <v/>
      </c>
      <c r="F22" s="281" t="str">
        <f>IF('D-2・D-３'!F22="","",'D-2・D-３'!F22)</f>
        <v/>
      </c>
      <c r="G22" s="298" t="str">
        <f>IF('D-2・D-３'!G22="","",'D-2・D-３'!G22)</f>
        <v/>
      </c>
      <c r="H22" s="286" t="str">
        <f>IF('D-2・D-３'!H22="","",'D-2・D-３'!H22)</f>
        <v/>
      </c>
      <c r="I22" s="280" t="str">
        <f>IF('D-2・D-３'!I22="","",'D-2・D-３'!I22)</f>
        <v/>
      </c>
      <c r="J22" s="286" t="str">
        <f>IF('D-2・D-３'!J22="","",'D-2・D-３'!J22)</f>
        <v/>
      </c>
      <c r="K22" s="280" t="str">
        <f>IF('D-2・D-３'!K22="","",'D-2・D-３'!K22)</f>
        <v/>
      </c>
      <c r="L22" s="286" t="str">
        <f>IF('D-2・D-３'!L22="","",'D-2・D-３'!L22)</f>
        <v/>
      </c>
      <c r="M22" s="280" t="str">
        <f>IF('D-2・D-３'!M22="","",'D-2・D-３'!M22)</f>
        <v/>
      </c>
      <c r="N22" s="286" t="str">
        <f>IF('D-2・D-３'!N22="","",'D-2・D-３'!N22)</f>
        <v/>
      </c>
      <c r="O22" s="280" t="str">
        <f>IF('D-2・D-３'!O22="","",'D-2・D-３'!O22)</f>
        <v/>
      </c>
      <c r="P22" s="286" t="str">
        <f>IF('D-2・D-３'!P22="","",'D-2・D-３'!P22)</f>
        <v/>
      </c>
      <c r="Q22" s="280" t="str">
        <f>IF('D-2・D-３'!Q22="","",'D-2・D-３'!Q22)</f>
        <v/>
      </c>
      <c r="R22" s="286" t="str">
        <f>IF('D-2・D-３'!R22="","",'D-2・D-３'!R22)</f>
        <v/>
      </c>
      <c r="S22" s="280" t="str">
        <f>IF('D-2・D-３'!S22="","",'D-2・D-３'!S22)</f>
        <v/>
      </c>
      <c r="T22" s="286" t="str">
        <f>IF('D-2・D-３'!T22="","",'D-2・D-３'!T22)</f>
        <v/>
      </c>
      <c r="U22" s="437" t="str">
        <f>IF('D-2・D-３'!U22="","",'D-2・D-３'!U22)</f>
        <v/>
      </c>
      <c r="V22" s="437" t="str">
        <f>IF('D-2・D-３'!V22="","",'D-2・D-３'!V22)</f>
        <v/>
      </c>
      <c r="W22" s="437" t="str">
        <f>IF('D-2・D-３'!W22="","",'D-2・D-３'!W22)</f>
        <v/>
      </c>
      <c r="X22" s="437" t="str">
        <f>IF('D-2・D-３'!X22="","",'D-2・D-３'!X22)</f>
        <v/>
      </c>
      <c r="Y22" s="437" t="str">
        <f>IF('D-2・D-３'!Y22="","",'D-2・D-３'!Y22)</f>
        <v/>
      </c>
      <c r="Z22" s="437" t="str">
        <f>IF('D-2・D-３'!Z22="","",'D-2・D-３'!Z22)</f>
        <v/>
      </c>
      <c r="AA22" s="437" t="str">
        <f>IF('D-2・D-３'!AA22="","",'D-2・D-３'!AA22)</f>
        <v/>
      </c>
      <c r="AB22" s="437" t="str">
        <f>IF('D-2・D-３'!AB22="","",'D-2・D-３'!AB22)</f>
        <v/>
      </c>
      <c r="AC22" s="437" t="str">
        <f>IF('D-2・D-３'!AC22="","",'D-2・D-３'!AC22)</f>
        <v/>
      </c>
      <c r="AD22" s="437" t="str">
        <f>IF('D-2・D-３'!AD22="","",'D-2・D-３'!AD22)</f>
        <v/>
      </c>
      <c r="AE22" s="437" t="str">
        <f>IF('D-2・D-３'!AE22="","",'D-2・D-３'!AE22)</f>
        <v/>
      </c>
      <c r="AF22" s="437" t="str">
        <f>IF('D-2・D-３'!AF22="","",'D-2・D-３'!AF22)</f>
        <v/>
      </c>
      <c r="AG22" s="372" t="str">
        <f>IF('D-2・D-３'!AG22="","",'D-2・D-３'!AG22)</f>
        <v/>
      </c>
      <c r="AH22" s="304" t="str">
        <f>IF('D-2・D-３'!AH22="","",'D-2・D-３'!AH22)</f>
        <v/>
      </c>
      <c r="AI22" s="304" t="str">
        <f>IF('D-2・D-３'!AI22="","",'D-2・D-３'!AI22)</f>
        <v/>
      </c>
      <c r="AJ22" s="298" t="str">
        <f>IF('D-2・D-３'!AJ22="","",'D-2・D-３'!AJ22)</f>
        <v/>
      </c>
      <c r="AK22" s="298" t="str">
        <f>IF('D-2・D-３'!AK22="","",'D-2・D-３'!AK22)</f>
        <v/>
      </c>
      <c r="AL22" s="298" t="str">
        <f>IF('D-2・D-３'!AL22="","",'D-2・D-３'!AL22)</f>
        <v/>
      </c>
      <c r="AM22" s="298" t="str">
        <f>IF('D-2・D-３'!AM22="","",'D-2・D-３'!AM22)</f>
        <v/>
      </c>
      <c r="AN22" s="298" t="str">
        <f>IF('D-2・D-３'!AN22="","",'D-2・D-３'!AN22)</f>
        <v/>
      </c>
      <c r="AO22" s="282" t="str">
        <f>IF('D-2・D-３'!AO22="","",'D-2・D-３'!AO22)</f>
        <v/>
      </c>
      <c r="AP22" s="298" t="str">
        <f>IF('D-2・D-３'!AP22="","",'D-2・D-３'!AP22)</f>
        <v/>
      </c>
      <c r="AQ22" s="291"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302"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291"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304" t="str">
        <f>IF('D-2・D-３'!AT22="","",'D-2・D-３'!AT22)</f>
        <v/>
      </c>
      <c r="AU22" s="284" t="str">
        <f>IF('D-2・D-３'!AU22="","",'D-2・D-３'!AU22)</f>
        <v/>
      </c>
      <c r="AV22" s="291"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298" t="str">
        <f>IF('D-2・D-３'!AW22="","",'D-2・D-３'!AW22)</f>
        <v/>
      </c>
      <c r="AX22" s="302" t="str">
        <f>IF('D-2・D-３'!AX22="","",'D-2・D-３'!AX22)</f>
        <v/>
      </c>
      <c r="AY22" s="304" t="str">
        <f>IF('D-2・D-３'!AY22="","",'D-2・D-３'!AY22)</f>
        <v/>
      </c>
      <c r="AZ22" s="286" t="str">
        <f>IF('D-2・D-３'!AZ22="","",'D-2・D-３'!AZ22)</f>
        <v/>
      </c>
      <c r="BA22" s="291"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91"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91"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291"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291"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91"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291"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291"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121" t="str">
        <f>IF('D-2・D-３'!BI22="","",'D-2・D-３'!BI22)</f>
        <v/>
      </c>
      <c r="BJ22" s="283"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283"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83"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283"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283"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98" t="str">
        <f>IF('D-2・D-３'!BO22="","",'D-2・D-３'!BO22)</f>
        <v/>
      </c>
      <c r="BP22" s="291"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286" t="str">
        <f>IF('D-2・D-３'!BQ22="","",'D-2・D-３'!BQ22)</f>
        <v/>
      </c>
      <c r="BR22" s="291"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291"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291"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304" t="str">
        <f>IF('D-2・D-３'!BU22="","",'D-2・D-３'!BU22)</f>
        <v/>
      </c>
      <c r="BV22" s="298" t="str">
        <f>IF('D-2・D-３'!BV22="","",'D-2・D-３'!BV22)</f>
        <v/>
      </c>
      <c r="BW22" s="291"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291"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c r="BY22" s="291" t="str">
        <f ca="1">IF('D-2・D-３'!BY22="","","【"&amp;ROUND(IFERROR(IF(ABS('D-2・D-３'!BY22)&gt;=10,IF('D-2・D-３'!BY22&gt;=0,'D-2・D-３'!BY22*RANDBETWEEN(80,90)*0.01,'D-2・D-３'!BY22*RANDBETWEEN(110,120)*0.01),'D-2・D-３'!BY22-RANDBETWEEN(1,3)),0),0)&amp;"～"&amp;ROUND(IFERROR(IF(ABS('D-2・D-３'!BY22)&gt;=10,IF('D-2・D-３'!BY22&gt;=0,'D-2・D-３'!BY22*RANDBETWEEN(110,120)*0.01,'D-2・D-３'!BY22*RANDBETWEEN(80,90)*0.01),'D-2・D-３'!BY22+RANDBETWEEN(1,3)),0),0)&amp;"】")</f>
        <v/>
      </c>
      <c r="BZ22" s="291" t="str">
        <f ca="1">IF('D-2・D-３'!BZ22="","","【"&amp;ROUND(IFERROR(IF(ABS('D-2・D-３'!BZ22)&gt;=10,IF('D-2・D-３'!BZ22&gt;=0,'D-2・D-３'!BZ22*RANDBETWEEN(80,90)*0.01,'D-2・D-３'!BZ22*RANDBETWEEN(110,120)*0.01),'D-2・D-３'!BZ22-RANDBETWEEN(1,3)),0),0)&amp;"～"&amp;ROUND(IFERROR(IF(ABS('D-2・D-３'!BZ22)&gt;=10,IF('D-2・D-３'!BZ22&gt;=0,'D-2・D-３'!BZ22*RANDBETWEEN(110,120)*0.01,'D-2・D-３'!BZ22*RANDBETWEEN(80,90)*0.01),'D-2・D-３'!BZ22+RANDBETWEEN(1,3)),0),0)&amp;"】")</f>
        <v/>
      </c>
      <c r="CA22" s="291" t="str">
        <f ca="1">IF('D-2・D-３'!CA22="","","【"&amp;ROUND(IFERROR(IF(ABS('D-2・D-３'!CA22)&gt;=10,IF('D-2・D-３'!CA22&gt;=0,'D-2・D-３'!CA22*RANDBETWEEN(80,90)*0.01,'D-2・D-３'!CA22*RANDBETWEEN(110,120)*0.01),'D-2・D-３'!CA22-RANDBETWEEN(1,3)),0),0)&amp;"～"&amp;ROUND(IFERROR(IF(ABS('D-2・D-３'!CA22)&gt;=10,IF('D-2・D-３'!CA22&gt;=0,'D-2・D-３'!CA22*RANDBETWEEN(110,120)*0.01,'D-2・D-３'!CA22*RANDBETWEEN(80,90)*0.01),'D-2・D-３'!CA22+RANDBETWEEN(1,3)),0),0)&amp;"】")</f>
        <v/>
      </c>
      <c r="CB22" s="294" t="str">
        <f ca="1">IF('D-2・D-３'!CB22="","","【"&amp;ROUND(IFERROR(IF(ABS('D-2・D-３'!CB22)&gt;=10,IF('D-2・D-３'!CB22&gt;=0,'D-2・D-３'!CB22*RANDBETWEEN(80,90)*0.01,'D-2・D-３'!CB22*RANDBETWEEN(110,120)*0.01),'D-2・D-３'!CB22-RANDBETWEEN(1,3)),0),0)&amp;"～"&amp;ROUND(IFERROR(IF(ABS('D-2・D-３'!CB22)&gt;=10,IF('D-2・D-３'!CB22&gt;=0,'D-2・D-３'!CB22*RANDBETWEEN(110,120)*0.01,'D-2・D-３'!CB22*RANDBETWEEN(80,90)*0.01),'D-2・D-３'!CB22+RANDBETWEEN(1,3)),0),0)&amp;"】")</f>
        <v/>
      </c>
    </row>
    <row r="23" spans="2:80" ht="18" customHeight="1" x14ac:dyDescent="0.15">
      <c r="B23" s="1165">
        <v>10</v>
      </c>
      <c r="C23" s="1166"/>
      <c r="D23" s="286" t="str">
        <f>IF('D-2・D-３'!D23="","",'D-2・D-３'!D23)</f>
        <v/>
      </c>
      <c r="E23" s="280" t="str">
        <f>IF('D-2・D-３'!E23="","",'D-2・D-３'!E23)</f>
        <v/>
      </c>
      <c r="F23" s="281" t="str">
        <f>IF('D-2・D-３'!F23="","",'D-2・D-３'!F23)</f>
        <v/>
      </c>
      <c r="G23" s="298" t="str">
        <f>IF('D-2・D-３'!G23="","",'D-2・D-３'!G23)</f>
        <v/>
      </c>
      <c r="H23" s="286" t="str">
        <f>IF('D-2・D-３'!H23="","",'D-2・D-３'!H23)</f>
        <v/>
      </c>
      <c r="I23" s="280" t="str">
        <f>IF('D-2・D-３'!I23="","",'D-2・D-３'!I23)</f>
        <v/>
      </c>
      <c r="J23" s="286" t="str">
        <f>IF('D-2・D-３'!J23="","",'D-2・D-３'!J23)</f>
        <v/>
      </c>
      <c r="K23" s="280" t="str">
        <f>IF('D-2・D-３'!K23="","",'D-2・D-３'!K23)</f>
        <v/>
      </c>
      <c r="L23" s="286" t="str">
        <f>IF('D-2・D-３'!L23="","",'D-2・D-３'!L23)</f>
        <v/>
      </c>
      <c r="M23" s="280" t="str">
        <f>IF('D-2・D-３'!M23="","",'D-2・D-３'!M23)</f>
        <v/>
      </c>
      <c r="N23" s="286" t="str">
        <f>IF('D-2・D-３'!N23="","",'D-2・D-３'!N23)</f>
        <v/>
      </c>
      <c r="O23" s="280" t="str">
        <f>IF('D-2・D-３'!O23="","",'D-2・D-３'!O23)</f>
        <v/>
      </c>
      <c r="P23" s="286" t="str">
        <f>IF('D-2・D-３'!P23="","",'D-2・D-３'!P23)</f>
        <v/>
      </c>
      <c r="Q23" s="280" t="str">
        <f>IF('D-2・D-３'!Q23="","",'D-2・D-３'!Q23)</f>
        <v/>
      </c>
      <c r="R23" s="286" t="str">
        <f>IF('D-2・D-３'!R23="","",'D-2・D-３'!R23)</f>
        <v/>
      </c>
      <c r="S23" s="280" t="str">
        <f>IF('D-2・D-３'!S23="","",'D-2・D-３'!S23)</f>
        <v/>
      </c>
      <c r="T23" s="286" t="str">
        <f>IF('D-2・D-３'!T23="","",'D-2・D-３'!T23)</f>
        <v/>
      </c>
      <c r="U23" s="437" t="str">
        <f>IF('D-2・D-３'!U23="","",'D-2・D-３'!U23)</f>
        <v/>
      </c>
      <c r="V23" s="437" t="str">
        <f>IF('D-2・D-３'!V23="","",'D-2・D-３'!V23)</f>
        <v/>
      </c>
      <c r="W23" s="437" t="str">
        <f>IF('D-2・D-３'!W23="","",'D-2・D-３'!W23)</f>
        <v/>
      </c>
      <c r="X23" s="437" t="str">
        <f>IF('D-2・D-３'!X23="","",'D-2・D-３'!X23)</f>
        <v/>
      </c>
      <c r="Y23" s="437" t="str">
        <f>IF('D-2・D-３'!Y23="","",'D-2・D-３'!Y23)</f>
        <v/>
      </c>
      <c r="Z23" s="437" t="str">
        <f>IF('D-2・D-３'!Z23="","",'D-2・D-３'!Z23)</f>
        <v/>
      </c>
      <c r="AA23" s="437" t="str">
        <f>IF('D-2・D-３'!AA23="","",'D-2・D-３'!AA23)</f>
        <v/>
      </c>
      <c r="AB23" s="437" t="str">
        <f>IF('D-2・D-３'!AB23="","",'D-2・D-３'!AB23)</f>
        <v/>
      </c>
      <c r="AC23" s="437" t="str">
        <f>IF('D-2・D-３'!AC23="","",'D-2・D-３'!AC23)</f>
        <v/>
      </c>
      <c r="AD23" s="437" t="str">
        <f>IF('D-2・D-３'!AD23="","",'D-2・D-３'!AD23)</f>
        <v/>
      </c>
      <c r="AE23" s="437" t="str">
        <f>IF('D-2・D-３'!AE23="","",'D-2・D-３'!AE23)</f>
        <v/>
      </c>
      <c r="AF23" s="437" t="str">
        <f>IF('D-2・D-３'!AF23="","",'D-2・D-３'!AF23)</f>
        <v/>
      </c>
      <c r="AG23" s="372" t="str">
        <f>IF('D-2・D-３'!AG23="","",'D-2・D-３'!AG23)</f>
        <v/>
      </c>
      <c r="AH23" s="304" t="str">
        <f>IF('D-2・D-３'!AH23="","",'D-2・D-３'!AH23)</f>
        <v/>
      </c>
      <c r="AI23" s="304" t="str">
        <f>IF('D-2・D-３'!AI23="","",'D-2・D-３'!AI23)</f>
        <v/>
      </c>
      <c r="AJ23" s="298" t="str">
        <f>IF('D-2・D-３'!AJ23="","",'D-2・D-３'!AJ23)</f>
        <v/>
      </c>
      <c r="AK23" s="298" t="str">
        <f>IF('D-2・D-３'!AK23="","",'D-2・D-３'!AK23)</f>
        <v/>
      </c>
      <c r="AL23" s="298" t="str">
        <f>IF('D-2・D-３'!AL23="","",'D-2・D-３'!AL23)</f>
        <v/>
      </c>
      <c r="AM23" s="298" t="str">
        <f>IF('D-2・D-３'!AM23="","",'D-2・D-３'!AM23)</f>
        <v/>
      </c>
      <c r="AN23" s="298" t="str">
        <f>IF('D-2・D-３'!AN23="","",'D-2・D-３'!AN23)</f>
        <v/>
      </c>
      <c r="AO23" s="282" t="str">
        <f>IF('D-2・D-３'!AO23="","",'D-2・D-３'!AO23)</f>
        <v/>
      </c>
      <c r="AP23" s="298" t="str">
        <f>IF('D-2・D-３'!AP23="","",'D-2・D-３'!AP23)</f>
        <v/>
      </c>
      <c r="AQ23" s="291"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302"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291"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304" t="str">
        <f>IF('D-2・D-３'!AT23="","",'D-2・D-３'!AT23)</f>
        <v/>
      </c>
      <c r="AU23" s="284" t="str">
        <f>IF('D-2・D-３'!AU23="","",'D-2・D-３'!AU23)</f>
        <v/>
      </c>
      <c r="AV23" s="291"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298" t="str">
        <f>IF('D-2・D-３'!AW23="","",'D-2・D-３'!AW23)</f>
        <v/>
      </c>
      <c r="AX23" s="302" t="str">
        <f>IF('D-2・D-３'!AX23="","",'D-2・D-３'!AX23)</f>
        <v/>
      </c>
      <c r="AY23" s="304" t="str">
        <f>IF('D-2・D-３'!AY23="","",'D-2・D-３'!AY23)</f>
        <v/>
      </c>
      <c r="AZ23" s="286" t="str">
        <f>IF('D-2・D-３'!AZ23="","",'D-2・D-３'!AZ23)</f>
        <v/>
      </c>
      <c r="BA23" s="291"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91"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91"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291"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291"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91"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291"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291"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121" t="str">
        <f>IF('D-2・D-３'!BI23="","",'D-2・D-３'!BI23)</f>
        <v/>
      </c>
      <c r="BJ23" s="283"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283"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83"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283"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283"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98" t="str">
        <f>IF('D-2・D-３'!BO23="","",'D-2・D-３'!BO23)</f>
        <v/>
      </c>
      <c r="BP23" s="291"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286" t="str">
        <f>IF('D-2・D-３'!BQ23="","",'D-2・D-３'!BQ23)</f>
        <v/>
      </c>
      <c r="BR23" s="291"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291"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291"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304" t="str">
        <f>IF('D-2・D-３'!BU23="","",'D-2・D-３'!BU23)</f>
        <v/>
      </c>
      <c r="BV23" s="298" t="str">
        <f>IF('D-2・D-３'!BV23="","",'D-2・D-３'!BV23)</f>
        <v/>
      </c>
      <c r="BW23" s="291"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291"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c r="BY23" s="291" t="str">
        <f ca="1">IF('D-2・D-３'!BY23="","","【"&amp;ROUND(IFERROR(IF(ABS('D-2・D-３'!BY23)&gt;=10,IF('D-2・D-３'!BY23&gt;=0,'D-2・D-３'!BY23*RANDBETWEEN(80,90)*0.01,'D-2・D-３'!BY23*RANDBETWEEN(110,120)*0.01),'D-2・D-３'!BY23-RANDBETWEEN(1,3)),0),0)&amp;"～"&amp;ROUND(IFERROR(IF(ABS('D-2・D-３'!BY23)&gt;=10,IF('D-2・D-３'!BY23&gt;=0,'D-2・D-３'!BY23*RANDBETWEEN(110,120)*0.01,'D-2・D-３'!BY23*RANDBETWEEN(80,90)*0.01),'D-2・D-３'!BY23+RANDBETWEEN(1,3)),0),0)&amp;"】")</f>
        <v/>
      </c>
      <c r="BZ23" s="291" t="str">
        <f ca="1">IF('D-2・D-３'!BZ23="","","【"&amp;ROUND(IFERROR(IF(ABS('D-2・D-３'!BZ23)&gt;=10,IF('D-2・D-３'!BZ23&gt;=0,'D-2・D-３'!BZ23*RANDBETWEEN(80,90)*0.01,'D-2・D-３'!BZ23*RANDBETWEEN(110,120)*0.01),'D-2・D-３'!BZ23-RANDBETWEEN(1,3)),0),0)&amp;"～"&amp;ROUND(IFERROR(IF(ABS('D-2・D-３'!BZ23)&gt;=10,IF('D-2・D-３'!BZ23&gt;=0,'D-2・D-３'!BZ23*RANDBETWEEN(110,120)*0.01,'D-2・D-３'!BZ23*RANDBETWEEN(80,90)*0.01),'D-2・D-３'!BZ23+RANDBETWEEN(1,3)),0),0)&amp;"】")</f>
        <v/>
      </c>
      <c r="CA23" s="291" t="str">
        <f ca="1">IF('D-2・D-３'!CA23="","","【"&amp;ROUND(IFERROR(IF(ABS('D-2・D-３'!CA23)&gt;=10,IF('D-2・D-３'!CA23&gt;=0,'D-2・D-３'!CA23*RANDBETWEEN(80,90)*0.01,'D-2・D-３'!CA23*RANDBETWEEN(110,120)*0.01),'D-2・D-３'!CA23-RANDBETWEEN(1,3)),0),0)&amp;"～"&amp;ROUND(IFERROR(IF(ABS('D-2・D-３'!CA23)&gt;=10,IF('D-2・D-３'!CA23&gt;=0,'D-2・D-３'!CA23*RANDBETWEEN(110,120)*0.01,'D-2・D-３'!CA23*RANDBETWEEN(80,90)*0.01),'D-2・D-３'!CA23+RANDBETWEEN(1,3)),0),0)&amp;"】")</f>
        <v/>
      </c>
      <c r="CB23" s="294" t="str">
        <f ca="1">IF('D-2・D-３'!CB23="","","【"&amp;ROUND(IFERROR(IF(ABS('D-2・D-３'!CB23)&gt;=10,IF('D-2・D-３'!CB23&gt;=0,'D-2・D-３'!CB23*RANDBETWEEN(80,90)*0.01,'D-2・D-３'!CB23*RANDBETWEEN(110,120)*0.01),'D-2・D-３'!CB23-RANDBETWEEN(1,3)),0),0)&amp;"～"&amp;ROUND(IFERROR(IF(ABS('D-2・D-３'!CB23)&gt;=10,IF('D-2・D-３'!CB23&gt;=0,'D-2・D-３'!CB23*RANDBETWEEN(110,120)*0.01,'D-2・D-３'!CB23*RANDBETWEEN(80,90)*0.01),'D-2・D-３'!CB23+RANDBETWEEN(1,3)),0),0)&amp;"】")</f>
        <v/>
      </c>
    </row>
    <row r="24" spans="2:80" ht="18" customHeight="1" x14ac:dyDescent="0.15">
      <c r="B24" s="1165">
        <v>11</v>
      </c>
      <c r="C24" s="1166"/>
      <c r="D24" s="286" t="str">
        <f>IF('D-2・D-３'!D24="","",'D-2・D-３'!D24)</f>
        <v/>
      </c>
      <c r="E24" s="280" t="str">
        <f>IF('D-2・D-３'!E24="","",'D-2・D-３'!E24)</f>
        <v/>
      </c>
      <c r="F24" s="281" t="str">
        <f>IF('D-2・D-３'!F24="","",'D-2・D-３'!F24)</f>
        <v/>
      </c>
      <c r="G24" s="298" t="str">
        <f>IF('D-2・D-３'!G24="","",'D-2・D-３'!G24)</f>
        <v/>
      </c>
      <c r="H24" s="286" t="str">
        <f>IF('D-2・D-３'!H24="","",'D-2・D-３'!H24)</f>
        <v/>
      </c>
      <c r="I24" s="280" t="str">
        <f>IF('D-2・D-３'!I24="","",'D-2・D-３'!I24)</f>
        <v/>
      </c>
      <c r="J24" s="286" t="str">
        <f>IF('D-2・D-３'!J24="","",'D-2・D-３'!J24)</f>
        <v/>
      </c>
      <c r="K24" s="280" t="str">
        <f>IF('D-2・D-３'!K24="","",'D-2・D-３'!K24)</f>
        <v/>
      </c>
      <c r="L24" s="286" t="str">
        <f>IF('D-2・D-３'!L24="","",'D-2・D-３'!L24)</f>
        <v/>
      </c>
      <c r="M24" s="280" t="str">
        <f>IF('D-2・D-３'!M24="","",'D-2・D-３'!M24)</f>
        <v/>
      </c>
      <c r="N24" s="286" t="str">
        <f>IF('D-2・D-３'!N24="","",'D-2・D-３'!N24)</f>
        <v/>
      </c>
      <c r="O24" s="280" t="str">
        <f>IF('D-2・D-３'!O24="","",'D-2・D-３'!O24)</f>
        <v/>
      </c>
      <c r="P24" s="286" t="str">
        <f>IF('D-2・D-３'!P24="","",'D-2・D-３'!P24)</f>
        <v/>
      </c>
      <c r="Q24" s="280" t="str">
        <f>IF('D-2・D-３'!Q24="","",'D-2・D-３'!Q24)</f>
        <v/>
      </c>
      <c r="R24" s="286" t="str">
        <f>IF('D-2・D-３'!R24="","",'D-2・D-３'!R24)</f>
        <v/>
      </c>
      <c r="S24" s="280" t="str">
        <f>IF('D-2・D-３'!S24="","",'D-2・D-３'!S24)</f>
        <v/>
      </c>
      <c r="T24" s="286" t="str">
        <f>IF('D-2・D-３'!T24="","",'D-2・D-３'!T24)</f>
        <v/>
      </c>
      <c r="U24" s="437" t="str">
        <f>IF('D-2・D-３'!U24="","",'D-2・D-３'!U24)</f>
        <v/>
      </c>
      <c r="V24" s="437" t="str">
        <f>IF('D-2・D-３'!V24="","",'D-2・D-３'!V24)</f>
        <v/>
      </c>
      <c r="W24" s="437" t="str">
        <f>IF('D-2・D-３'!W24="","",'D-2・D-３'!W24)</f>
        <v/>
      </c>
      <c r="X24" s="437" t="str">
        <f>IF('D-2・D-３'!X24="","",'D-2・D-３'!X24)</f>
        <v/>
      </c>
      <c r="Y24" s="437" t="str">
        <f>IF('D-2・D-３'!Y24="","",'D-2・D-３'!Y24)</f>
        <v/>
      </c>
      <c r="Z24" s="437" t="str">
        <f>IF('D-2・D-３'!Z24="","",'D-2・D-３'!Z24)</f>
        <v/>
      </c>
      <c r="AA24" s="437" t="str">
        <f>IF('D-2・D-３'!AA24="","",'D-2・D-３'!AA24)</f>
        <v/>
      </c>
      <c r="AB24" s="437" t="str">
        <f>IF('D-2・D-３'!AB24="","",'D-2・D-３'!AB24)</f>
        <v/>
      </c>
      <c r="AC24" s="437" t="str">
        <f>IF('D-2・D-３'!AC24="","",'D-2・D-３'!AC24)</f>
        <v/>
      </c>
      <c r="AD24" s="437" t="str">
        <f>IF('D-2・D-３'!AD24="","",'D-2・D-３'!AD24)</f>
        <v/>
      </c>
      <c r="AE24" s="437" t="str">
        <f>IF('D-2・D-３'!AE24="","",'D-2・D-３'!AE24)</f>
        <v/>
      </c>
      <c r="AF24" s="437" t="str">
        <f>IF('D-2・D-３'!AF24="","",'D-2・D-３'!AF24)</f>
        <v/>
      </c>
      <c r="AG24" s="372" t="str">
        <f>IF('D-2・D-３'!AG24="","",'D-2・D-３'!AG24)</f>
        <v/>
      </c>
      <c r="AH24" s="304" t="str">
        <f>IF('D-2・D-３'!AH24="","",'D-2・D-３'!AH24)</f>
        <v/>
      </c>
      <c r="AI24" s="304" t="str">
        <f>IF('D-2・D-３'!AI24="","",'D-2・D-３'!AI24)</f>
        <v/>
      </c>
      <c r="AJ24" s="298" t="str">
        <f>IF('D-2・D-３'!AJ24="","",'D-2・D-３'!AJ24)</f>
        <v/>
      </c>
      <c r="AK24" s="298" t="str">
        <f>IF('D-2・D-３'!AK24="","",'D-2・D-３'!AK24)</f>
        <v/>
      </c>
      <c r="AL24" s="298" t="str">
        <f>IF('D-2・D-３'!AL24="","",'D-2・D-３'!AL24)</f>
        <v/>
      </c>
      <c r="AM24" s="298" t="str">
        <f>IF('D-2・D-３'!AM24="","",'D-2・D-３'!AM24)</f>
        <v/>
      </c>
      <c r="AN24" s="298" t="str">
        <f>IF('D-2・D-３'!AN24="","",'D-2・D-３'!AN24)</f>
        <v/>
      </c>
      <c r="AO24" s="282" t="str">
        <f>IF('D-2・D-３'!AO24="","",'D-2・D-３'!AO24)</f>
        <v/>
      </c>
      <c r="AP24" s="298" t="str">
        <f>IF('D-2・D-３'!AP24="","",'D-2・D-３'!AP24)</f>
        <v/>
      </c>
      <c r="AQ24" s="291"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302"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291"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304" t="str">
        <f>IF('D-2・D-３'!AT24="","",'D-2・D-３'!AT24)</f>
        <v/>
      </c>
      <c r="AU24" s="284" t="str">
        <f>IF('D-2・D-３'!AU24="","",'D-2・D-３'!AU24)</f>
        <v/>
      </c>
      <c r="AV24" s="291"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298" t="str">
        <f>IF('D-2・D-３'!AW24="","",'D-2・D-３'!AW24)</f>
        <v/>
      </c>
      <c r="AX24" s="302" t="str">
        <f>IF('D-2・D-３'!AX24="","",'D-2・D-３'!AX24)</f>
        <v/>
      </c>
      <c r="AY24" s="304" t="str">
        <f>IF('D-2・D-３'!AY24="","",'D-2・D-３'!AY24)</f>
        <v/>
      </c>
      <c r="AZ24" s="286" t="str">
        <f>IF('D-2・D-３'!AZ24="","",'D-2・D-３'!AZ24)</f>
        <v/>
      </c>
      <c r="BA24" s="291"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91"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91"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291"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291"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91"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291"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291"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121" t="str">
        <f>IF('D-2・D-３'!BI24="","",'D-2・D-３'!BI24)</f>
        <v/>
      </c>
      <c r="BJ24" s="283"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283"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83"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283"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283"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98" t="str">
        <f>IF('D-2・D-３'!BO24="","",'D-2・D-３'!BO24)</f>
        <v/>
      </c>
      <c r="BP24" s="291"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286" t="str">
        <f>IF('D-2・D-３'!BQ24="","",'D-2・D-３'!BQ24)</f>
        <v/>
      </c>
      <c r="BR24" s="291"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291"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291"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304" t="str">
        <f>IF('D-2・D-３'!BU24="","",'D-2・D-３'!BU24)</f>
        <v/>
      </c>
      <c r="BV24" s="298" t="str">
        <f>IF('D-2・D-３'!BV24="","",'D-2・D-３'!BV24)</f>
        <v/>
      </c>
      <c r="BW24" s="291"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291"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c r="BY24" s="291" t="str">
        <f ca="1">IF('D-2・D-３'!BY24="","","【"&amp;ROUND(IFERROR(IF(ABS('D-2・D-３'!BY24)&gt;=10,IF('D-2・D-３'!BY24&gt;=0,'D-2・D-３'!BY24*RANDBETWEEN(80,90)*0.01,'D-2・D-３'!BY24*RANDBETWEEN(110,120)*0.01),'D-2・D-３'!BY24-RANDBETWEEN(1,3)),0),0)&amp;"～"&amp;ROUND(IFERROR(IF(ABS('D-2・D-３'!BY24)&gt;=10,IF('D-2・D-３'!BY24&gt;=0,'D-2・D-３'!BY24*RANDBETWEEN(110,120)*0.01,'D-2・D-３'!BY24*RANDBETWEEN(80,90)*0.01),'D-2・D-３'!BY24+RANDBETWEEN(1,3)),0),0)&amp;"】")</f>
        <v/>
      </c>
      <c r="BZ24" s="291" t="str">
        <f ca="1">IF('D-2・D-３'!BZ24="","","【"&amp;ROUND(IFERROR(IF(ABS('D-2・D-３'!BZ24)&gt;=10,IF('D-2・D-３'!BZ24&gt;=0,'D-2・D-３'!BZ24*RANDBETWEEN(80,90)*0.01,'D-2・D-３'!BZ24*RANDBETWEEN(110,120)*0.01),'D-2・D-３'!BZ24-RANDBETWEEN(1,3)),0),0)&amp;"～"&amp;ROUND(IFERROR(IF(ABS('D-2・D-３'!BZ24)&gt;=10,IF('D-2・D-３'!BZ24&gt;=0,'D-2・D-３'!BZ24*RANDBETWEEN(110,120)*0.01,'D-2・D-３'!BZ24*RANDBETWEEN(80,90)*0.01),'D-2・D-３'!BZ24+RANDBETWEEN(1,3)),0),0)&amp;"】")</f>
        <v/>
      </c>
      <c r="CA24" s="291" t="str">
        <f ca="1">IF('D-2・D-３'!CA24="","","【"&amp;ROUND(IFERROR(IF(ABS('D-2・D-３'!CA24)&gt;=10,IF('D-2・D-３'!CA24&gt;=0,'D-2・D-３'!CA24*RANDBETWEEN(80,90)*0.01,'D-2・D-３'!CA24*RANDBETWEEN(110,120)*0.01),'D-2・D-３'!CA24-RANDBETWEEN(1,3)),0),0)&amp;"～"&amp;ROUND(IFERROR(IF(ABS('D-2・D-３'!CA24)&gt;=10,IF('D-2・D-３'!CA24&gt;=0,'D-2・D-３'!CA24*RANDBETWEEN(110,120)*0.01,'D-2・D-３'!CA24*RANDBETWEEN(80,90)*0.01),'D-2・D-３'!CA24+RANDBETWEEN(1,3)),0),0)&amp;"】")</f>
        <v/>
      </c>
      <c r="CB24" s="294" t="str">
        <f ca="1">IF('D-2・D-３'!CB24="","","【"&amp;ROUND(IFERROR(IF(ABS('D-2・D-３'!CB24)&gt;=10,IF('D-2・D-３'!CB24&gt;=0,'D-2・D-３'!CB24*RANDBETWEEN(80,90)*0.01,'D-2・D-３'!CB24*RANDBETWEEN(110,120)*0.01),'D-2・D-３'!CB24-RANDBETWEEN(1,3)),0),0)&amp;"～"&amp;ROUND(IFERROR(IF(ABS('D-2・D-３'!CB24)&gt;=10,IF('D-2・D-３'!CB24&gt;=0,'D-2・D-３'!CB24*RANDBETWEEN(110,120)*0.01,'D-2・D-３'!CB24*RANDBETWEEN(80,90)*0.01),'D-2・D-３'!CB24+RANDBETWEEN(1,3)),0),0)&amp;"】")</f>
        <v/>
      </c>
    </row>
    <row r="25" spans="2:80" ht="18" customHeight="1" x14ac:dyDescent="0.15">
      <c r="B25" s="1165">
        <v>12</v>
      </c>
      <c r="C25" s="1166"/>
      <c r="D25" s="286" t="str">
        <f>IF('D-2・D-３'!D25="","",'D-2・D-３'!D25)</f>
        <v/>
      </c>
      <c r="E25" s="280" t="str">
        <f>IF('D-2・D-３'!E25="","",'D-2・D-３'!E25)</f>
        <v/>
      </c>
      <c r="F25" s="281" t="str">
        <f>IF('D-2・D-３'!F25="","",'D-2・D-３'!F25)</f>
        <v/>
      </c>
      <c r="G25" s="298" t="str">
        <f>IF('D-2・D-３'!G25="","",'D-2・D-３'!G25)</f>
        <v/>
      </c>
      <c r="H25" s="286" t="str">
        <f>IF('D-2・D-３'!H25="","",'D-2・D-３'!H25)</f>
        <v/>
      </c>
      <c r="I25" s="280" t="str">
        <f>IF('D-2・D-３'!I25="","",'D-2・D-３'!I25)</f>
        <v/>
      </c>
      <c r="J25" s="286" t="str">
        <f>IF('D-2・D-３'!J25="","",'D-2・D-３'!J25)</f>
        <v/>
      </c>
      <c r="K25" s="280" t="str">
        <f>IF('D-2・D-３'!K25="","",'D-2・D-３'!K25)</f>
        <v/>
      </c>
      <c r="L25" s="286" t="str">
        <f>IF('D-2・D-３'!L25="","",'D-2・D-３'!L25)</f>
        <v/>
      </c>
      <c r="M25" s="280" t="str">
        <f>IF('D-2・D-３'!M25="","",'D-2・D-３'!M25)</f>
        <v/>
      </c>
      <c r="N25" s="286" t="str">
        <f>IF('D-2・D-３'!N25="","",'D-2・D-３'!N25)</f>
        <v/>
      </c>
      <c r="O25" s="280" t="str">
        <f>IF('D-2・D-３'!O25="","",'D-2・D-３'!O25)</f>
        <v/>
      </c>
      <c r="P25" s="286" t="str">
        <f>IF('D-2・D-３'!P25="","",'D-2・D-３'!P25)</f>
        <v/>
      </c>
      <c r="Q25" s="280" t="str">
        <f>IF('D-2・D-３'!Q25="","",'D-2・D-３'!Q25)</f>
        <v/>
      </c>
      <c r="R25" s="286" t="str">
        <f>IF('D-2・D-３'!R25="","",'D-2・D-３'!R25)</f>
        <v/>
      </c>
      <c r="S25" s="280" t="str">
        <f>IF('D-2・D-３'!S25="","",'D-2・D-３'!S25)</f>
        <v/>
      </c>
      <c r="T25" s="286" t="str">
        <f>IF('D-2・D-３'!T25="","",'D-2・D-３'!T25)</f>
        <v/>
      </c>
      <c r="U25" s="437" t="str">
        <f>IF('D-2・D-３'!U25="","",'D-2・D-３'!U25)</f>
        <v/>
      </c>
      <c r="V25" s="437" t="str">
        <f>IF('D-2・D-３'!V25="","",'D-2・D-３'!V25)</f>
        <v/>
      </c>
      <c r="W25" s="437" t="str">
        <f>IF('D-2・D-３'!W25="","",'D-2・D-３'!W25)</f>
        <v/>
      </c>
      <c r="X25" s="437" t="str">
        <f>IF('D-2・D-３'!X25="","",'D-2・D-３'!X25)</f>
        <v/>
      </c>
      <c r="Y25" s="437" t="str">
        <f>IF('D-2・D-３'!Y25="","",'D-2・D-３'!Y25)</f>
        <v/>
      </c>
      <c r="Z25" s="437" t="str">
        <f>IF('D-2・D-３'!Z25="","",'D-2・D-３'!Z25)</f>
        <v/>
      </c>
      <c r="AA25" s="437" t="str">
        <f>IF('D-2・D-３'!AA25="","",'D-2・D-３'!AA25)</f>
        <v/>
      </c>
      <c r="AB25" s="437" t="str">
        <f>IF('D-2・D-３'!AB25="","",'D-2・D-３'!AB25)</f>
        <v/>
      </c>
      <c r="AC25" s="437" t="str">
        <f>IF('D-2・D-３'!AC25="","",'D-2・D-３'!AC25)</f>
        <v/>
      </c>
      <c r="AD25" s="437" t="str">
        <f>IF('D-2・D-３'!AD25="","",'D-2・D-３'!AD25)</f>
        <v/>
      </c>
      <c r="AE25" s="437" t="str">
        <f>IF('D-2・D-３'!AE25="","",'D-2・D-３'!AE25)</f>
        <v/>
      </c>
      <c r="AF25" s="437" t="str">
        <f>IF('D-2・D-３'!AF25="","",'D-2・D-３'!AF25)</f>
        <v/>
      </c>
      <c r="AG25" s="372" t="str">
        <f>IF('D-2・D-３'!AG25="","",'D-2・D-３'!AG25)</f>
        <v/>
      </c>
      <c r="AH25" s="304" t="str">
        <f>IF('D-2・D-３'!AH25="","",'D-2・D-３'!AH25)</f>
        <v/>
      </c>
      <c r="AI25" s="304" t="str">
        <f>IF('D-2・D-３'!AI25="","",'D-2・D-３'!AI25)</f>
        <v/>
      </c>
      <c r="AJ25" s="298" t="str">
        <f>IF('D-2・D-３'!AJ25="","",'D-2・D-３'!AJ25)</f>
        <v/>
      </c>
      <c r="AK25" s="298" t="str">
        <f>IF('D-2・D-３'!AK25="","",'D-2・D-３'!AK25)</f>
        <v/>
      </c>
      <c r="AL25" s="298" t="str">
        <f>IF('D-2・D-３'!AL25="","",'D-2・D-３'!AL25)</f>
        <v/>
      </c>
      <c r="AM25" s="298" t="str">
        <f>IF('D-2・D-３'!AM25="","",'D-2・D-３'!AM25)</f>
        <v/>
      </c>
      <c r="AN25" s="298" t="str">
        <f>IF('D-2・D-３'!AN25="","",'D-2・D-３'!AN25)</f>
        <v/>
      </c>
      <c r="AO25" s="282" t="str">
        <f>IF('D-2・D-３'!AO25="","",'D-2・D-３'!AO25)</f>
        <v/>
      </c>
      <c r="AP25" s="298" t="str">
        <f>IF('D-2・D-３'!AP25="","",'D-2・D-３'!AP25)</f>
        <v/>
      </c>
      <c r="AQ25" s="291"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302"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291"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304" t="str">
        <f>IF('D-2・D-３'!AT25="","",'D-2・D-３'!AT25)</f>
        <v/>
      </c>
      <c r="AU25" s="284" t="str">
        <f>IF('D-2・D-３'!AU25="","",'D-2・D-３'!AU25)</f>
        <v/>
      </c>
      <c r="AV25" s="291"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298" t="str">
        <f>IF('D-2・D-３'!AW25="","",'D-2・D-３'!AW25)</f>
        <v/>
      </c>
      <c r="AX25" s="302" t="str">
        <f>IF('D-2・D-３'!AX25="","",'D-2・D-３'!AX25)</f>
        <v/>
      </c>
      <c r="AY25" s="304" t="str">
        <f>IF('D-2・D-３'!AY25="","",'D-2・D-３'!AY25)</f>
        <v/>
      </c>
      <c r="AZ25" s="286" t="str">
        <f>IF('D-2・D-３'!AZ25="","",'D-2・D-３'!AZ25)</f>
        <v/>
      </c>
      <c r="BA25" s="291"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91"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91"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291"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291"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91"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291"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291"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121" t="str">
        <f>IF('D-2・D-３'!BI25="","",'D-2・D-３'!BI25)</f>
        <v/>
      </c>
      <c r="BJ25" s="283"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283"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83"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283"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283"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98" t="str">
        <f>IF('D-2・D-３'!BO25="","",'D-2・D-３'!BO25)</f>
        <v/>
      </c>
      <c r="BP25" s="291"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286" t="str">
        <f>IF('D-2・D-３'!BQ25="","",'D-2・D-３'!BQ25)</f>
        <v/>
      </c>
      <c r="BR25" s="291"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291"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291"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304" t="str">
        <f>IF('D-2・D-３'!BU25="","",'D-2・D-３'!BU25)</f>
        <v/>
      </c>
      <c r="BV25" s="298" t="str">
        <f>IF('D-2・D-３'!BV25="","",'D-2・D-３'!BV25)</f>
        <v/>
      </c>
      <c r="BW25" s="291"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291"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c r="BY25" s="291" t="str">
        <f ca="1">IF('D-2・D-３'!BY25="","","【"&amp;ROUND(IFERROR(IF(ABS('D-2・D-３'!BY25)&gt;=10,IF('D-2・D-３'!BY25&gt;=0,'D-2・D-３'!BY25*RANDBETWEEN(80,90)*0.01,'D-2・D-３'!BY25*RANDBETWEEN(110,120)*0.01),'D-2・D-３'!BY25-RANDBETWEEN(1,3)),0),0)&amp;"～"&amp;ROUND(IFERROR(IF(ABS('D-2・D-３'!BY25)&gt;=10,IF('D-2・D-３'!BY25&gt;=0,'D-2・D-３'!BY25*RANDBETWEEN(110,120)*0.01,'D-2・D-３'!BY25*RANDBETWEEN(80,90)*0.01),'D-2・D-３'!BY25+RANDBETWEEN(1,3)),0),0)&amp;"】")</f>
        <v/>
      </c>
      <c r="BZ25" s="291" t="str">
        <f ca="1">IF('D-2・D-３'!BZ25="","","【"&amp;ROUND(IFERROR(IF(ABS('D-2・D-３'!BZ25)&gt;=10,IF('D-2・D-３'!BZ25&gt;=0,'D-2・D-３'!BZ25*RANDBETWEEN(80,90)*0.01,'D-2・D-３'!BZ25*RANDBETWEEN(110,120)*0.01),'D-2・D-３'!BZ25-RANDBETWEEN(1,3)),0),0)&amp;"～"&amp;ROUND(IFERROR(IF(ABS('D-2・D-３'!BZ25)&gt;=10,IF('D-2・D-３'!BZ25&gt;=0,'D-2・D-３'!BZ25*RANDBETWEEN(110,120)*0.01,'D-2・D-３'!BZ25*RANDBETWEEN(80,90)*0.01),'D-2・D-３'!BZ25+RANDBETWEEN(1,3)),0),0)&amp;"】")</f>
        <v/>
      </c>
      <c r="CA25" s="291" t="str">
        <f ca="1">IF('D-2・D-３'!CA25="","","【"&amp;ROUND(IFERROR(IF(ABS('D-2・D-３'!CA25)&gt;=10,IF('D-2・D-３'!CA25&gt;=0,'D-2・D-３'!CA25*RANDBETWEEN(80,90)*0.01,'D-2・D-３'!CA25*RANDBETWEEN(110,120)*0.01),'D-2・D-３'!CA25-RANDBETWEEN(1,3)),0),0)&amp;"～"&amp;ROUND(IFERROR(IF(ABS('D-2・D-３'!CA25)&gt;=10,IF('D-2・D-３'!CA25&gt;=0,'D-2・D-３'!CA25*RANDBETWEEN(110,120)*0.01,'D-2・D-３'!CA25*RANDBETWEEN(80,90)*0.01),'D-2・D-３'!CA25+RANDBETWEEN(1,3)),0),0)&amp;"】")</f>
        <v/>
      </c>
      <c r="CB25" s="294" t="str">
        <f ca="1">IF('D-2・D-３'!CB25="","","【"&amp;ROUND(IFERROR(IF(ABS('D-2・D-３'!CB25)&gt;=10,IF('D-2・D-３'!CB25&gt;=0,'D-2・D-３'!CB25*RANDBETWEEN(80,90)*0.01,'D-2・D-３'!CB25*RANDBETWEEN(110,120)*0.01),'D-2・D-３'!CB25-RANDBETWEEN(1,3)),0),0)&amp;"～"&amp;ROUND(IFERROR(IF(ABS('D-2・D-３'!CB25)&gt;=10,IF('D-2・D-３'!CB25&gt;=0,'D-2・D-３'!CB25*RANDBETWEEN(110,120)*0.01,'D-2・D-３'!CB25*RANDBETWEEN(80,90)*0.01),'D-2・D-３'!CB25+RANDBETWEEN(1,3)),0),0)&amp;"】")</f>
        <v/>
      </c>
    </row>
    <row r="26" spans="2:80" ht="18" customHeight="1" x14ac:dyDescent="0.15">
      <c r="B26" s="1165">
        <v>13</v>
      </c>
      <c r="C26" s="1166"/>
      <c r="D26" s="286" t="str">
        <f>IF('D-2・D-３'!D26="","",'D-2・D-３'!D26)</f>
        <v/>
      </c>
      <c r="E26" s="280" t="str">
        <f>IF('D-2・D-３'!E26="","",'D-2・D-３'!E26)</f>
        <v/>
      </c>
      <c r="F26" s="281" t="str">
        <f>IF('D-2・D-３'!F26="","",'D-2・D-３'!F26)</f>
        <v/>
      </c>
      <c r="G26" s="298" t="str">
        <f>IF('D-2・D-３'!G26="","",'D-2・D-３'!G26)</f>
        <v/>
      </c>
      <c r="H26" s="286" t="str">
        <f>IF('D-2・D-３'!H26="","",'D-2・D-３'!H26)</f>
        <v/>
      </c>
      <c r="I26" s="280" t="str">
        <f>IF('D-2・D-３'!I26="","",'D-2・D-３'!I26)</f>
        <v/>
      </c>
      <c r="J26" s="286" t="str">
        <f>IF('D-2・D-３'!J26="","",'D-2・D-３'!J26)</f>
        <v/>
      </c>
      <c r="K26" s="280" t="str">
        <f>IF('D-2・D-３'!K26="","",'D-2・D-３'!K26)</f>
        <v/>
      </c>
      <c r="L26" s="286" t="str">
        <f>IF('D-2・D-３'!L26="","",'D-2・D-３'!L26)</f>
        <v/>
      </c>
      <c r="M26" s="280" t="str">
        <f>IF('D-2・D-３'!M26="","",'D-2・D-３'!M26)</f>
        <v/>
      </c>
      <c r="N26" s="286" t="str">
        <f>IF('D-2・D-３'!N26="","",'D-2・D-３'!N26)</f>
        <v/>
      </c>
      <c r="O26" s="280" t="str">
        <f>IF('D-2・D-３'!O26="","",'D-2・D-３'!O26)</f>
        <v/>
      </c>
      <c r="P26" s="286" t="str">
        <f>IF('D-2・D-３'!P26="","",'D-2・D-３'!P26)</f>
        <v/>
      </c>
      <c r="Q26" s="280" t="str">
        <f>IF('D-2・D-３'!Q26="","",'D-2・D-３'!Q26)</f>
        <v/>
      </c>
      <c r="R26" s="286" t="str">
        <f>IF('D-2・D-３'!R26="","",'D-2・D-３'!R26)</f>
        <v/>
      </c>
      <c r="S26" s="280" t="str">
        <f>IF('D-2・D-３'!S26="","",'D-2・D-３'!S26)</f>
        <v/>
      </c>
      <c r="T26" s="286" t="str">
        <f>IF('D-2・D-３'!T26="","",'D-2・D-３'!T26)</f>
        <v/>
      </c>
      <c r="U26" s="437" t="str">
        <f>IF('D-2・D-３'!U26="","",'D-2・D-３'!U26)</f>
        <v/>
      </c>
      <c r="V26" s="437" t="str">
        <f>IF('D-2・D-３'!V26="","",'D-2・D-３'!V26)</f>
        <v/>
      </c>
      <c r="W26" s="437" t="str">
        <f>IF('D-2・D-３'!W26="","",'D-2・D-３'!W26)</f>
        <v/>
      </c>
      <c r="X26" s="437" t="str">
        <f>IF('D-2・D-３'!X26="","",'D-2・D-３'!X26)</f>
        <v/>
      </c>
      <c r="Y26" s="437" t="str">
        <f>IF('D-2・D-３'!Y26="","",'D-2・D-３'!Y26)</f>
        <v/>
      </c>
      <c r="Z26" s="437" t="str">
        <f>IF('D-2・D-３'!Z26="","",'D-2・D-３'!Z26)</f>
        <v/>
      </c>
      <c r="AA26" s="437" t="str">
        <f>IF('D-2・D-３'!AA26="","",'D-2・D-３'!AA26)</f>
        <v/>
      </c>
      <c r="AB26" s="437" t="str">
        <f>IF('D-2・D-３'!AB26="","",'D-2・D-３'!AB26)</f>
        <v/>
      </c>
      <c r="AC26" s="437" t="str">
        <f>IF('D-2・D-３'!AC26="","",'D-2・D-３'!AC26)</f>
        <v/>
      </c>
      <c r="AD26" s="437" t="str">
        <f>IF('D-2・D-３'!AD26="","",'D-2・D-３'!AD26)</f>
        <v/>
      </c>
      <c r="AE26" s="437" t="str">
        <f>IF('D-2・D-３'!AE26="","",'D-2・D-３'!AE26)</f>
        <v/>
      </c>
      <c r="AF26" s="437" t="str">
        <f>IF('D-2・D-３'!AF26="","",'D-2・D-３'!AF26)</f>
        <v/>
      </c>
      <c r="AG26" s="372" t="str">
        <f>IF('D-2・D-３'!AG26="","",'D-2・D-３'!AG26)</f>
        <v/>
      </c>
      <c r="AH26" s="304" t="str">
        <f>IF('D-2・D-３'!AH26="","",'D-2・D-３'!AH26)</f>
        <v/>
      </c>
      <c r="AI26" s="304" t="str">
        <f>IF('D-2・D-３'!AI26="","",'D-2・D-３'!AI26)</f>
        <v/>
      </c>
      <c r="AJ26" s="298" t="str">
        <f>IF('D-2・D-３'!AJ26="","",'D-2・D-３'!AJ26)</f>
        <v/>
      </c>
      <c r="AK26" s="298" t="str">
        <f>IF('D-2・D-３'!AK26="","",'D-2・D-３'!AK26)</f>
        <v/>
      </c>
      <c r="AL26" s="298" t="str">
        <f>IF('D-2・D-３'!AL26="","",'D-2・D-３'!AL26)</f>
        <v/>
      </c>
      <c r="AM26" s="298" t="str">
        <f>IF('D-2・D-３'!AM26="","",'D-2・D-３'!AM26)</f>
        <v/>
      </c>
      <c r="AN26" s="298" t="str">
        <f>IF('D-2・D-３'!AN26="","",'D-2・D-３'!AN26)</f>
        <v/>
      </c>
      <c r="AO26" s="282" t="str">
        <f>IF('D-2・D-３'!AO26="","",'D-2・D-３'!AO26)</f>
        <v/>
      </c>
      <c r="AP26" s="298" t="str">
        <f>IF('D-2・D-３'!AP26="","",'D-2・D-３'!AP26)</f>
        <v/>
      </c>
      <c r="AQ26" s="291"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302"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291"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304" t="str">
        <f>IF('D-2・D-３'!AT26="","",'D-2・D-３'!AT26)</f>
        <v/>
      </c>
      <c r="AU26" s="284" t="str">
        <f>IF('D-2・D-３'!AU26="","",'D-2・D-３'!AU26)</f>
        <v/>
      </c>
      <c r="AV26" s="291"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298" t="str">
        <f>IF('D-2・D-３'!AW26="","",'D-2・D-３'!AW26)</f>
        <v/>
      </c>
      <c r="AX26" s="302" t="str">
        <f>IF('D-2・D-３'!AX26="","",'D-2・D-３'!AX26)</f>
        <v/>
      </c>
      <c r="AY26" s="304" t="str">
        <f>IF('D-2・D-３'!AY26="","",'D-2・D-３'!AY26)</f>
        <v/>
      </c>
      <c r="AZ26" s="286" t="str">
        <f>IF('D-2・D-３'!AZ26="","",'D-2・D-３'!AZ26)</f>
        <v/>
      </c>
      <c r="BA26" s="291"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91"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91"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291"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291"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91"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291"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291"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121" t="str">
        <f>IF('D-2・D-３'!BI26="","",'D-2・D-３'!BI26)</f>
        <v/>
      </c>
      <c r="BJ26" s="283"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283"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83"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283"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283"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98" t="str">
        <f>IF('D-2・D-３'!BO26="","",'D-2・D-３'!BO26)</f>
        <v/>
      </c>
      <c r="BP26" s="291"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286" t="str">
        <f>IF('D-2・D-３'!BQ26="","",'D-2・D-３'!BQ26)</f>
        <v/>
      </c>
      <c r="BR26" s="291"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291"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291"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304" t="str">
        <f>IF('D-2・D-３'!BU26="","",'D-2・D-３'!BU26)</f>
        <v/>
      </c>
      <c r="BV26" s="298" t="str">
        <f>IF('D-2・D-３'!BV26="","",'D-2・D-３'!BV26)</f>
        <v/>
      </c>
      <c r="BW26" s="291"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291"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c r="BY26" s="291" t="str">
        <f ca="1">IF('D-2・D-３'!BY26="","","【"&amp;ROUND(IFERROR(IF(ABS('D-2・D-３'!BY26)&gt;=10,IF('D-2・D-３'!BY26&gt;=0,'D-2・D-３'!BY26*RANDBETWEEN(80,90)*0.01,'D-2・D-３'!BY26*RANDBETWEEN(110,120)*0.01),'D-2・D-３'!BY26-RANDBETWEEN(1,3)),0),0)&amp;"～"&amp;ROUND(IFERROR(IF(ABS('D-2・D-３'!BY26)&gt;=10,IF('D-2・D-３'!BY26&gt;=0,'D-2・D-３'!BY26*RANDBETWEEN(110,120)*0.01,'D-2・D-３'!BY26*RANDBETWEEN(80,90)*0.01),'D-2・D-３'!BY26+RANDBETWEEN(1,3)),0),0)&amp;"】")</f>
        <v/>
      </c>
      <c r="BZ26" s="291" t="str">
        <f ca="1">IF('D-2・D-３'!BZ26="","","【"&amp;ROUND(IFERROR(IF(ABS('D-2・D-３'!BZ26)&gt;=10,IF('D-2・D-３'!BZ26&gt;=0,'D-2・D-３'!BZ26*RANDBETWEEN(80,90)*0.01,'D-2・D-３'!BZ26*RANDBETWEEN(110,120)*0.01),'D-2・D-３'!BZ26-RANDBETWEEN(1,3)),0),0)&amp;"～"&amp;ROUND(IFERROR(IF(ABS('D-2・D-３'!BZ26)&gt;=10,IF('D-2・D-３'!BZ26&gt;=0,'D-2・D-３'!BZ26*RANDBETWEEN(110,120)*0.01,'D-2・D-３'!BZ26*RANDBETWEEN(80,90)*0.01),'D-2・D-３'!BZ26+RANDBETWEEN(1,3)),0),0)&amp;"】")</f>
        <v/>
      </c>
      <c r="CA26" s="291" t="str">
        <f ca="1">IF('D-2・D-３'!CA26="","","【"&amp;ROUND(IFERROR(IF(ABS('D-2・D-３'!CA26)&gt;=10,IF('D-2・D-３'!CA26&gt;=0,'D-2・D-３'!CA26*RANDBETWEEN(80,90)*0.01,'D-2・D-３'!CA26*RANDBETWEEN(110,120)*0.01),'D-2・D-３'!CA26-RANDBETWEEN(1,3)),0),0)&amp;"～"&amp;ROUND(IFERROR(IF(ABS('D-2・D-３'!CA26)&gt;=10,IF('D-2・D-３'!CA26&gt;=0,'D-2・D-３'!CA26*RANDBETWEEN(110,120)*0.01,'D-2・D-３'!CA26*RANDBETWEEN(80,90)*0.01),'D-2・D-３'!CA26+RANDBETWEEN(1,3)),0),0)&amp;"】")</f>
        <v/>
      </c>
      <c r="CB26" s="294" t="str">
        <f ca="1">IF('D-2・D-３'!CB26="","","【"&amp;ROUND(IFERROR(IF(ABS('D-2・D-３'!CB26)&gt;=10,IF('D-2・D-３'!CB26&gt;=0,'D-2・D-３'!CB26*RANDBETWEEN(80,90)*0.01,'D-2・D-３'!CB26*RANDBETWEEN(110,120)*0.01),'D-2・D-３'!CB26-RANDBETWEEN(1,3)),0),0)&amp;"～"&amp;ROUND(IFERROR(IF(ABS('D-2・D-３'!CB26)&gt;=10,IF('D-2・D-３'!CB26&gt;=0,'D-2・D-３'!CB26*RANDBETWEEN(110,120)*0.01,'D-2・D-３'!CB26*RANDBETWEEN(80,90)*0.01),'D-2・D-３'!CB26+RANDBETWEEN(1,3)),0),0)&amp;"】")</f>
        <v/>
      </c>
    </row>
    <row r="27" spans="2:80" ht="18" customHeight="1" x14ac:dyDescent="0.15">
      <c r="B27" s="1165">
        <v>14</v>
      </c>
      <c r="C27" s="1166"/>
      <c r="D27" s="286" t="str">
        <f>IF('D-2・D-３'!D27="","",'D-2・D-３'!D27)</f>
        <v/>
      </c>
      <c r="E27" s="280" t="str">
        <f>IF('D-2・D-３'!E27="","",'D-2・D-３'!E27)</f>
        <v/>
      </c>
      <c r="F27" s="281" t="str">
        <f>IF('D-2・D-３'!F27="","",'D-2・D-３'!F27)</f>
        <v/>
      </c>
      <c r="G27" s="298" t="str">
        <f>IF('D-2・D-３'!G27="","",'D-2・D-３'!G27)</f>
        <v/>
      </c>
      <c r="H27" s="286" t="str">
        <f>IF('D-2・D-３'!H27="","",'D-2・D-３'!H27)</f>
        <v/>
      </c>
      <c r="I27" s="280" t="str">
        <f>IF('D-2・D-３'!I27="","",'D-2・D-３'!I27)</f>
        <v/>
      </c>
      <c r="J27" s="286" t="str">
        <f>IF('D-2・D-３'!J27="","",'D-2・D-３'!J27)</f>
        <v/>
      </c>
      <c r="K27" s="280" t="str">
        <f>IF('D-2・D-３'!K27="","",'D-2・D-３'!K27)</f>
        <v/>
      </c>
      <c r="L27" s="286" t="str">
        <f>IF('D-2・D-３'!L27="","",'D-2・D-３'!L27)</f>
        <v/>
      </c>
      <c r="M27" s="280" t="str">
        <f>IF('D-2・D-３'!M27="","",'D-2・D-３'!M27)</f>
        <v/>
      </c>
      <c r="N27" s="286" t="str">
        <f>IF('D-2・D-３'!N27="","",'D-2・D-３'!N27)</f>
        <v/>
      </c>
      <c r="O27" s="280" t="str">
        <f>IF('D-2・D-３'!O27="","",'D-2・D-３'!O27)</f>
        <v/>
      </c>
      <c r="P27" s="286" t="str">
        <f>IF('D-2・D-３'!P27="","",'D-2・D-３'!P27)</f>
        <v/>
      </c>
      <c r="Q27" s="280" t="str">
        <f>IF('D-2・D-３'!Q27="","",'D-2・D-３'!Q27)</f>
        <v/>
      </c>
      <c r="R27" s="286" t="str">
        <f>IF('D-2・D-３'!R27="","",'D-2・D-３'!R27)</f>
        <v/>
      </c>
      <c r="S27" s="280" t="str">
        <f>IF('D-2・D-３'!S27="","",'D-2・D-３'!S27)</f>
        <v/>
      </c>
      <c r="T27" s="286" t="str">
        <f>IF('D-2・D-３'!T27="","",'D-2・D-３'!T27)</f>
        <v/>
      </c>
      <c r="U27" s="437" t="str">
        <f>IF('D-2・D-３'!U27="","",'D-2・D-３'!U27)</f>
        <v/>
      </c>
      <c r="V27" s="437" t="str">
        <f>IF('D-2・D-３'!V27="","",'D-2・D-３'!V27)</f>
        <v/>
      </c>
      <c r="W27" s="437" t="str">
        <f>IF('D-2・D-３'!W27="","",'D-2・D-３'!W27)</f>
        <v/>
      </c>
      <c r="X27" s="437" t="str">
        <f>IF('D-2・D-３'!X27="","",'D-2・D-３'!X27)</f>
        <v/>
      </c>
      <c r="Y27" s="437" t="str">
        <f>IF('D-2・D-３'!Y27="","",'D-2・D-３'!Y27)</f>
        <v/>
      </c>
      <c r="Z27" s="437" t="str">
        <f>IF('D-2・D-３'!Z27="","",'D-2・D-３'!Z27)</f>
        <v/>
      </c>
      <c r="AA27" s="437" t="str">
        <f>IF('D-2・D-３'!AA27="","",'D-2・D-３'!AA27)</f>
        <v/>
      </c>
      <c r="AB27" s="437" t="str">
        <f>IF('D-2・D-３'!AB27="","",'D-2・D-３'!AB27)</f>
        <v/>
      </c>
      <c r="AC27" s="437" t="str">
        <f>IF('D-2・D-３'!AC27="","",'D-2・D-３'!AC27)</f>
        <v/>
      </c>
      <c r="AD27" s="437" t="str">
        <f>IF('D-2・D-３'!AD27="","",'D-2・D-３'!AD27)</f>
        <v/>
      </c>
      <c r="AE27" s="437" t="str">
        <f>IF('D-2・D-３'!AE27="","",'D-2・D-３'!AE27)</f>
        <v/>
      </c>
      <c r="AF27" s="437" t="str">
        <f>IF('D-2・D-３'!AF27="","",'D-2・D-３'!AF27)</f>
        <v/>
      </c>
      <c r="AG27" s="372" t="str">
        <f>IF('D-2・D-３'!AG27="","",'D-2・D-３'!AG27)</f>
        <v/>
      </c>
      <c r="AH27" s="304" t="str">
        <f>IF('D-2・D-３'!AH27="","",'D-2・D-３'!AH27)</f>
        <v/>
      </c>
      <c r="AI27" s="304" t="str">
        <f>IF('D-2・D-３'!AI27="","",'D-2・D-３'!AI27)</f>
        <v/>
      </c>
      <c r="AJ27" s="298" t="str">
        <f>IF('D-2・D-３'!AJ27="","",'D-2・D-３'!AJ27)</f>
        <v/>
      </c>
      <c r="AK27" s="298" t="str">
        <f>IF('D-2・D-３'!AK27="","",'D-2・D-３'!AK27)</f>
        <v/>
      </c>
      <c r="AL27" s="298" t="str">
        <f>IF('D-2・D-３'!AL27="","",'D-2・D-３'!AL27)</f>
        <v/>
      </c>
      <c r="AM27" s="298" t="str">
        <f>IF('D-2・D-３'!AM27="","",'D-2・D-３'!AM27)</f>
        <v/>
      </c>
      <c r="AN27" s="298" t="str">
        <f>IF('D-2・D-３'!AN27="","",'D-2・D-３'!AN27)</f>
        <v/>
      </c>
      <c r="AO27" s="282" t="str">
        <f>IF('D-2・D-３'!AO27="","",'D-2・D-３'!AO27)</f>
        <v/>
      </c>
      <c r="AP27" s="298" t="str">
        <f>IF('D-2・D-３'!AP27="","",'D-2・D-３'!AP27)</f>
        <v/>
      </c>
      <c r="AQ27" s="291"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302"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291"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304" t="str">
        <f>IF('D-2・D-３'!AT27="","",'D-2・D-３'!AT27)</f>
        <v/>
      </c>
      <c r="AU27" s="284" t="str">
        <f>IF('D-2・D-３'!AU27="","",'D-2・D-３'!AU27)</f>
        <v/>
      </c>
      <c r="AV27" s="291"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298" t="str">
        <f>IF('D-2・D-３'!AW27="","",'D-2・D-３'!AW27)</f>
        <v/>
      </c>
      <c r="AX27" s="302" t="str">
        <f>IF('D-2・D-３'!AX27="","",'D-2・D-３'!AX27)</f>
        <v/>
      </c>
      <c r="AY27" s="304" t="str">
        <f>IF('D-2・D-３'!AY27="","",'D-2・D-３'!AY27)</f>
        <v/>
      </c>
      <c r="AZ27" s="286" t="str">
        <f>IF('D-2・D-３'!AZ27="","",'D-2・D-３'!AZ27)</f>
        <v/>
      </c>
      <c r="BA27" s="291"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91"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91"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291"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291"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91"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291"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291"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121" t="str">
        <f>IF('D-2・D-３'!BI27="","",'D-2・D-３'!BI27)</f>
        <v/>
      </c>
      <c r="BJ27" s="283"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283"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83"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283"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283"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98" t="str">
        <f>IF('D-2・D-３'!BO27="","",'D-2・D-３'!BO27)</f>
        <v/>
      </c>
      <c r="BP27" s="291"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286" t="str">
        <f>IF('D-2・D-３'!BQ27="","",'D-2・D-３'!BQ27)</f>
        <v/>
      </c>
      <c r="BR27" s="291"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291"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291"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304" t="str">
        <f>IF('D-2・D-３'!BU27="","",'D-2・D-３'!BU27)</f>
        <v/>
      </c>
      <c r="BV27" s="298" t="str">
        <f>IF('D-2・D-３'!BV27="","",'D-2・D-３'!BV27)</f>
        <v/>
      </c>
      <c r="BW27" s="291"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291"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c r="BY27" s="291" t="str">
        <f ca="1">IF('D-2・D-３'!BY27="","","【"&amp;ROUND(IFERROR(IF(ABS('D-2・D-３'!BY27)&gt;=10,IF('D-2・D-３'!BY27&gt;=0,'D-2・D-３'!BY27*RANDBETWEEN(80,90)*0.01,'D-2・D-３'!BY27*RANDBETWEEN(110,120)*0.01),'D-2・D-３'!BY27-RANDBETWEEN(1,3)),0),0)&amp;"～"&amp;ROUND(IFERROR(IF(ABS('D-2・D-３'!BY27)&gt;=10,IF('D-2・D-３'!BY27&gt;=0,'D-2・D-３'!BY27*RANDBETWEEN(110,120)*0.01,'D-2・D-３'!BY27*RANDBETWEEN(80,90)*0.01),'D-2・D-３'!BY27+RANDBETWEEN(1,3)),0),0)&amp;"】")</f>
        <v/>
      </c>
      <c r="BZ27" s="291" t="str">
        <f ca="1">IF('D-2・D-３'!BZ27="","","【"&amp;ROUND(IFERROR(IF(ABS('D-2・D-３'!BZ27)&gt;=10,IF('D-2・D-３'!BZ27&gt;=0,'D-2・D-３'!BZ27*RANDBETWEEN(80,90)*0.01,'D-2・D-３'!BZ27*RANDBETWEEN(110,120)*0.01),'D-2・D-３'!BZ27-RANDBETWEEN(1,3)),0),0)&amp;"～"&amp;ROUND(IFERROR(IF(ABS('D-2・D-３'!BZ27)&gt;=10,IF('D-2・D-３'!BZ27&gt;=0,'D-2・D-３'!BZ27*RANDBETWEEN(110,120)*0.01,'D-2・D-３'!BZ27*RANDBETWEEN(80,90)*0.01),'D-2・D-３'!BZ27+RANDBETWEEN(1,3)),0),0)&amp;"】")</f>
        <v/>
      </c>
      <c r="CA27" s="291" t="str">
        <f ca="1">IF('D-2・D-３'!CA27="","","【"&amp;ROUND(IFERROR(IF(ABS('D-2・D-３'!CA27)&gt;=10,IF('D-2・D-３'!CA27&gt;=0,'D-2・D-３'!CA27*RANDBETWEEN(80,90)*0.01,'D-2・D-３'!CA27*RANDBETWEEN(110,120)*0.01),'D-2・D-３'!CA27-RANDBETWEEN(1,3)),0),0)&amp;"～"&amp;ROUND(IFERROR(IF(ABS('D-2・D-３'!CA27)&gt;=10,IF('D-2・D-３'!CA27&gt;=0,'D-2・D-３'!CA27*RANDBETWEEN(110,120)*0.01,'D-2・D-３'!CA27*RANDBETWEEN(80,90)*0.01),'D-2・D-３'!CA27+RANDBETWEEN(1,3)),0),0)&amp;"】")</f>
        <v/>
      </c>
      <c r="CB27" s="294" t="str">
        <f ca="1">IF('D-2・D-３'!CB27="","","【"&amp;ROUND(IFERROR(IF(ABS('D-2・D-３'!CB27)&gt;=10,IF('D-2・D-３'!CB27&gt;=0,'D-2・D-３'!CB27*RANDBETWEEN(80,90)*0.01,'D-2・D-３'!CB27*RANDBETWEEN(110,120)*0.01),'D-2・D-３'!CB27-RANDBETWEEN(1,3)),0),0)&amp;"～"&amp;ROUND(IFERROR(IF(ABS('D-2・D-３'!CB27)&gt;=10,IF('D-2・D-３'!CB27&gt;=0,'D-2・D-３'!CB27*RANDBETWEEN(110,120)*0.01,'D-2・D-３'!CB27*RANDBETWEEN(80,90)*0.01),'D-2・D-３'!CB27+RANDBETWEEN(1,3)),0),0)&amp;"】")</f>
        <v/>
      </c>
    </row>
    <row r="28" spans="2:80" ht="18" customHeight="1" x14ac:dyDescent="0.15">
      <c r="B28" s="1165">
        <v>15</v>
      </c>
      <c r="C28" s="1166"/>
      <c r="D28" s="286" t="str">
        <f>IF('D-2・D-３'!D28="","",'D-2・D-３'!D28)</f>
        <v/>
      </c>
      <c r="E28" s="280" t="str">
        <f>IF('D-2・D-３'!E28="","",'D-2・D-３'!E28)</f>
        <v/>
      </c>
      <c r="F28" s="281" t="str">
        <f>IF('D-2・D-３'!F28="","",'D-2・D-３'!F28)</f>
        <v/>
      </c>
      <c r="G28" s="298" t="str">
        <f>IF('D-2・D-３'!G28="","",'D-2・D-３'!G28)</f>
        <v/>
      </c>
      <c r="H28" s="286" t="str">
        <f>IF('D-2・D-３'!H28="","",'D-2・D-３'!H28)</f>
        <v/>
      </c>
      <c r="I28" s="280" t="str">
        <f>IF('D-2・D-３'!I28="","",'D-2・D-３'!I28)</f>
        <v/>
      </c>
      <c r="J28" s="286" t="str">
        <f>IF('D-2・D-３'!J28="","",'D-2・D-３'!J28)</f>
        <v/>
      </c>
      <c r="K28" s="280" t="str">
        <f>IF('D-2・D-３'!K28="","",'D-2・D-３'!K28)</f>
        <v/>
      </c>
      <c r="L28" s="286" t="str">
        <f>IF('D-2・D-３'!L28="","",'D-2・D-３'!L28)</f>
        <v/>
      </c>
      <c r="M28" s="280" t="str">
        <f>IF('D-2・D-３'!M28="","",'D-2・D-３'!M28)</f>
        <v/>
      </c>
      <c r="N28" s="286" t="str">
        <f>IF('D-2・D-３'!N28="","",'D-2・D-３'!N28)</f>
        <v/>
      </c>
      <c r="O28" s="280" t="str">
        <f>IF('D-2・D-３'!O28="","",'D-2・D-３'!O28)</f>
        <v/>
      </c>
      <c r="P28" s="286" t="str">
        <f>IF('D-2・D-３'!P28="","",'D-2・D-３'!P28)</f>
        <v/>
      </c>
      <c r="Q28" s="280" t="str">
        <f>IF('D-2・D-３'!Q28="","",'D-2・D-３'!Q28)</f>
        <v/>
      </c>
      <c r="R28" s="286" t="str">
        <f>IF('D-2・D-３'!R28="","",'D-2・D-３'!R28)</f>
        <v/>
      </c>
      <c r="S28" s="280" t="str">
        <f>IF('D-2・D-３'!S28="","",'D-2・D-３'!S28)</f>
        <v/>
      </c>
      <c r="T28" s="286" t="str">
        <f>IF('D-2・D-３'!T28="","",'D-2・D-３'!T28)</f>
        <v/>
      </c>
      <c r="U28" s="437" t="str">
        <f>IF('D-2・D-３'!U28="","",'D-2・D-３'!U28)</f>
        <v/>
      </c>
      <c r="V28" s="437" t="str">
        <f>IF('D-2・D-３'!V28="","",'D-2・D-３'!V28)</f>
        <v/>
      </c>
      <c r="W28" s="437" t="str">
        <f>IF('D-2・D-３'!W28="","",'D-2・D-３'!W28)</f>
        <v/>
      </c>
      <c r="X28" s="437" t="str">
        <f>IF('D-2・D-３'!X28="","",'D-2・D-３'!X28)</f>
        <v/>
      </c>
      <c r="Y28" s="437" t="str">
        <f>IF('D-2・D-３'!Y28="","",'D-2・D-３'!Y28)</f>
        <v/>
      </c>
      <c r="Z28" s="437" t="str">
        <f>IF('D-2・D-３'!Z28="","",'D-2・D-３'!Z28)</f>
        <v/>
      </c>
      <c r="AA28" s="437" t="str">
        <f>IF('D-2・D-３'!AA28="","",'D-2・D-３'!AA28)</f>
        <v/>
      </c>
      <c r="AB28" s="437" t="str">
        <f>IF('D-2・D-３'!AB28="","",'D-2・D-３'!AB28)</f>
        <v/>
      </c>
      <c r="AC28" s="437" t="str">
        <f>IF('D-2・D-３'!AC28="","",'D-2・D-３'!AC28)</f>
        <v/>
      </c>
      <c r="AD28" s="437" t="str">
        <f>IF('D-2・D-３'!AD28="","",'D-2・D-３'!AD28)</f>
        <v/>
      </c>
      <c r="AE28" s="437" t="str">
        <f>IF('D-2・D-３'!AE28="","",'D-2・D-３'!AE28)</f>
        <v/>
      </c>
      <c r="AF28" s="437" t="str">
        <f>IF('D-2・D-３'!AF28="","",'D-2・D-３'!AF28)</f>
        <v/>
      </c>
      <c r="AG28" s="372" t="str">
        <f>IF('D-2・D-３'!AG28="","",'D-2・D-３'!AG28)</f>
        <v/>
      </c>
      <c r="AH28" s="304" t="str">
        <f>IF('D-2・D-３'!AH28="","",'D-2・D-３'!AH28)</f>
        <v/>
      </c>
      <c r="AI28" s="304" t="str">
        <f>IF('D-2・D-３'!AI28="","",'D-2・D-３'!AI28)</f>
        <v/>
      </c>
      <c r="AJ28" s="298" t="str">
        <f>IF('D-2・D-３'!AJ28="","",'D-2・D-３'!AJ28)</f>
        <v/>
      </c>
      <c r="AK28" s="298" t="str">
        <f>IF('D-2・D-３'!AK28="","",'D-2・D-３'!AK28)</f>
        <v/>
      </c>
      <c r="AL28" s="298" t="str">
        <f>IF('D-2・D-３'!AL28="","",'D-2・D-３'!AL28)</f>
        <v/>
      </c>
      <c r="AM28" s="298" t="str">
        <f>IF('D-2・D-３'!AM28="","",'D-2・D-３'!AM28)</f>
        <v/>
      </c>
      <c r="AN28" s="298" t="str">
        <f>IF('D-2・D-３'!AN28="","",'D-2・D-３'!AN28)</f>
        <v/>
      </c>
      <c r="AO28" s="282" t="str">
        <f>IF('D-2・D-３'!AO28="","",'D-2・D-３'!AO28)</f>
        <v/>
      </c>
      <c r="AP28" s="298" t="str">
        <f>IF('D-2・D-３'!AP28="","",'D-2・D-３'!AP28)</f>
        <v/>
      </c>
      <c r="AQ28" s="291"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302"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291"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304" t="str">
        <f>IF('D-2・D-３'!AT28="","",'D-2・D-３'!AT28)</f>
        <v/>
      </c>
      <c r="AU28" s="284" t="str">
        <f>IF('D-2・D-３'!AU28="","",'D-2・D-３'!AU28)</f>
        <v/>
      </c>
      <c r="AV28" s="291"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298" t="str">
        <f>IF('D-2・D-３'!AW28="","",'D-2・D-３'!AW28)</f>
        <v/>
      </c>
      <c r="AX28" s="302" t="str">
        <f>IF('D-2・D-３'!AX28="","",'D-2・D-３'!AX28)</f>
        <v/>
      </c>
      <c r="AY28" s="304" t="str">
        <f>IF('D-2・D-３'!AY28="","",'D-2・D-３'!AY28)</f>
        <v/>
      </c>
      <c r="AZ28" s="286" t="str">
        <f>IF('D-2・D-３'!AZ28="","",'D-2・D-３'!AZ28)</f>
        <v/>
      </c>
      <c r="BA28" s="291"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91"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91"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291"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291"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91"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291"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291"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121" t="str">
        <f>IF('D-2・D-３'!BI28="","",'D-2・D-３'!BI28)</f>
        <v/>
      </c>
      <c r="BJ28" s="283"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283"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83"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283"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283"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98" t="str">
        <f>IF('D-2・D-３'!BO28="","",'D-2・D-３'!BO28)</f>
        <v/>
      </c>
      <c r="BP28" s="291"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286" t="str">
        <f>IF('D-2・D-３'!BQ28="","",'D-2・D-３'!BQ28)</f>
        <v/>
      </c>
      <c r="BR28" s="291"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291"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291"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304" t="str">
        <f>IF('D-2・D-３'!BU28="","",'D-2・D-３'!BU28)</f>
        <v/>
      </c>
      <c r="BV28" s="298" t="str">
        <f>IF('D-2・D-３'!BV28="","",'D-2・D-３'!BV28)</f>
        <v/>
      </c>
      <c r="BW28" s="291"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291"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c r="BY28" s="291" t="str">
        <f ca="1">IF('D-2・D-３'!BY28="","","【"&amp;ROUND(IFERROR(IF(ABS('D-2・D-３'!BY28)&gt;=10,IF('D-2・D-３'!BY28&gt;=0,'D-2・D-３'!BY28*RANDBETWEEN(80,90)*0.01,'D-2・D-３'!BY28*RANDBETWEEN(110,120)*0.01),'D-2・D-３'!BY28-RANDBETWEEN(1,3)),0),0)&amp;"～"&amp;ROUND(IFERROR(IF(ABS('D-2・D-３'!BY28)&gt;=10,IF('D-2・D-３'!BY28&gt;=0,'D-2・D-３'!BY28*RANDBETWEEN(110,120)*0.01,'D-2・D-３'!BY28*RANDBETWEEN(80,90)*0.01),'D-2・D-３'!BY28+RANDBETWEEN(1,3)),0),0)&amp;"】")</f>
        <v/>
      </c>
      <c r="BZ28" s="291" t="str">
        <f ca="1">IF('D-2・D-３'!BZ28="","","【"&amp;ROUND(IFERROR(IF(ABS('D-2・D-３'!BZ28)&gt;=10,IF('D-2・D-３'!BZ28&gt;=0,'D-2・D-３'!BZ28*RANDBETWEEN(80,90)*0.01,'D-2・D-３'!BZ28*RANDBETWEEN(110,120)*0.01),'D-2・D-３'!BZ28-RANDBETWEEN(1,3)),0),0)&amp;"～"&amp;ROUND(IFERROR(IF(ABS('D-2・D-３'!BZ28)&gt;=10,IF('D-2・D-３'!BZ28&gt;=0,'D-2・D-３'!BZ28*RANDBETWEEN(110,120)*0.01,'D-2・D-３'!BZ28*RANDBETWEEN(80,90)*0.01),'D-2・D-３'!BZ28+RANDBETWEEN(1,3)),0),0)&amp;"】")</f>
        <v/>
      </c>
      <c r="CA28" s="291" t="str">
        <f ca="1">IF('D-2・D-３'!CA28="","","【"&amp;ROUND(IFERROR(IF(ABS('D-2・D-３'!CA28)&gt;=10,IF('D-2・D-３'!CA28&gt;=0,'D-2・D-３'!CA28*RANDBETWEEN(80,90)*0.01,'D-2・D-３'!CA28*RANDBETWEEN(110,120)*0.01),'D-2・D-３'!CA28-RANDBETWEEN(1,3)),0),0)&amp;"～"&amp;ROUND(IFERROR(IF(ABS('D-2・D-３'!CA28)&gt;=10,IF('D-2・D-３'!CA28&gt;=0,'D-2・D-３'!CA28*RANDBETWEEN(110,120)*0.01,'D-2・D-３'!CA28*RANDBETWEEN(80,90)*0.01),'D-2・D-３'!CA28+RANDBETWEEN(1,3)),0),0)&amp;"】")</f>
        <v/>
      </c>
      <c r="CB28" s="294" t="str">
        <f ca="1">IF('D-2・D-３'!CB28="","","【"&amp;ROUND(IFERROR(IF(ABS('D-2・D-３'!CB28)&gt;=10,IF('D-2・D-３'!CB28&gt;=0,'D-2・D-３'!CB28*RANDBETWEEN(80,90)*0.01,'D-2・D-３'!CB28*RANDBETWEEN(110,120)*0.01),'D-2・D-３'!CB28-RANDBETWEEN(1,3)),0),0)&amp;"～"&amp;ROUND(IFERROR(IF(ABS('D-2・D-３'!CB28)&gt;=10,IF('D-2・D-３'!CB28&gt;=0,'D-2・D-３'!CB28*RANDBETWEEN(110,120)*0.01,'D-2・D-３'!CB28*RANDBETWEEN(80,90)*0.01),'D-2・D-３'!CB28+RANDBETWEEN(1,3)),0),0)&amp;"】")</f>
        <v/>
      </c>
    </row>
    <row r="29" spans="2:80" ht="18" customHeight="1" x14ac:dyDescent="0.15">
      <c r="B29" s="1165">
        <v>16</v>
      </c>
      <c r="C29" s="1166"/>
      <c r="D29" s="286" t="str">
        <f>IF('D-2・D-３'!D29="","",'D-2・D-３'!D29)</f>
        <v/>
      </c>
      <c r="E29" s="280" t="str">
        <f>IF('D-2・D-３'!E29="","",'D-2・D-３'!E29)</f>
        <v/>
      </c>
      <c r="F29" s="281" t="str">
        <f>IF('D-2・D-３'!F29="","",'D-2・D-３'!F29)</f>
        <v/>
      </c>
      <c r="G29" s="298" t="str">
        <f>IF('D-2・D-３'!G29="","",'D-2・D-３'!G29)</f>
        <v/>
      </c>
      <c r="H29" s="286" t="str">
        <f>IF('D-2・D-３'!H29="","",'D-2・D-３'!H29)</f>
        <v/>
      </c>
      <c r="I29" s="280" t="str">
        <f>IF('D-2・D-３'!I29="","",'D-2・D-３'!I29)</f>
        <v/>
      </c>
      <c r="J29" s="286" t="str">
        <f>IF('D-2・D-３'!J29="","",'D-2・D-３'!J29)</f>
        <v/>
      </c>
      <c r="K29" s="280" t="str">
        <f>IF('D-2・D-３'!K29="","",'D-2・D-３'!K29)</f>
        <v/>
      </c>
      <c r="L29" s="286" t="str">
        <f>IF('D-2・D-３'!L29="","",'D-2・D-３'!L29)</f>
        <v/>
      </c>
      <c r="M29" s="280" t="str">
        <f>IF('D-2・D-３'!M29="","",'D-2・D-３'!M29)</f>
        <v/>
      </c>
      <c r="N29" s="286" t="str">
        <f>IF('D-2・D-３'!N29="","",'D-2・D-３'!N29)</f>
        <v/>
      </c>
      <c r="O29" s="280" t="str">
        <f>IF('D-2・D-３'!O29="","",'D-2・D-３'!O29)</f>
        <v/>
      </c>
      <c r="P29" s="286" t="str">
        <f>IF('D-2・D-３'!P29="","",'D-2・D-３'!P29)</f>
        <v/>
      </c>
      <c r="Q29" s="280" t="str">
        <f>IF('D-2・D-３'!Q29="","",'D-2・D-３'!Q29)</f>
        <v/>
      </c>
      <c r="R29" s="286" t="str">
        <f>IF('D-2・D-３'!R29="","",'D-2・D-３'!R29)</f>
        <v/>
      </c>
      <c r="S29" s="280" t="str">
        <f>IF('D-2・D-３'!S29="","",'D-2・D-３'!S29)</f>
        <v/>
      </c>
      <c r="T29" s="286" t="str">
        <f>IF('D-2・D-３'!T29="","",'D-2・D-３'!T29)</f>
        <v/>
      </c>
      <c r="U29" s="437" t="str">
        <f>IF('D-2・D-３'!U29="","",'D-2・D-３'!U29)</f>
        <v/>
      </c>
      <c r="V29" s="437" t="str">
        <f>IF('D-2・D-３'!V29="","",'D-2・D-３'!V29)</f>
        <v/>
      </c>
      <c r="W29" s="437" t="str">
        <f>IF('D-2・D-３'!W29="","",'D-2・D-３'!W29)</f>
        <v/>
      </c>
      <c r="X29" s="437" t="str">
        <f>IF('D-2・D-３'!X29="","",'D-2・D-３'!X29)</f>
        <v/>
      </c>
      <c r="Y29" s="437" t="str">
        <f>IF('D-2・D-３'!Y29="","",'D-2・D-３'!Y29)</f>
        <v/>
      </c>
      <c r="Z29" s="437" t="str">
        <f>IF('D-2・D-３'!Z29="","",'D-2・D-３'!Z29)</f>
        <v/>
      </c>
      <c r="AA29" s="437" t="str">
        <f>IF('D-2・D-３'!AA29="","",'D-2・D-３'!AA29)</f>
        <v/>
      </c>
      <c r="AB29" s="437" t="str">
        <f>IF('D-2・D-３'!AB29="","",'D-2・D-３'!AB29)</f>
        <v/>
      </c>
      <c r="AC29" s="437" t="str">
        <f>IF('D-2・D-３'!AC29="","",'D-2・D-３'!AC29)</f>
        <v/>
      </c>
      <c r="AD29" s="437" t="str">
        <f>IF('D-2・D-３'!AD29="","",'D-2・D-３'!AD29)</f>
        <v/>
      </c>
      <c r="AE29" s="437" t="str">
        <f>IF('D-2・D-３'!AE29="","",'D-2・D-３'!AE29)</f>
        <v/>
      </c>
      <c r="AF29" s="437" t="str">
        <f>IF('D-2・D-３'!AF29="","",'D-2・D-３'!AF29)</f>
        <v/>
      </c>
      <c r="AG29" s="372" t="str">
        <f>IF('D-2・D-３'!AG29="","",'D-2・D-３'!AG29)</f>
        <v/>
      </c>
      <c r="AH29" s="304" t="str">
        <f>IF('D-2・D-３'!AH29="","",'D-2・D-３'!AH29)</f>
        <v/>
      </c>
      <c r="AI29" s="304" t="str">
        <f>IF('D-2・D-３'!AI29="","",'D-2・D-３'!AI29)</f>
        <v/>
      </c>
      <c r="AJ29" s="298" t="str">
        <f>IF('D-2・D-３'!AJ29="","",'D-2・D-３'!AJ29)</f>
        <v/>
      </c>
      <c r="AK29" s="298" t="str">
        <f>IF('D-2・D-３'!AK29="","",'D-2・D-３'!AK29)</f>
        <v/>
      </c>
      <c r="AL29" s="298" t="str">
        <f>IF('D-2・D-３'!AL29="","",'D-2・D-３'!AL29)</f>
        <v/>
      </c>
      <c r="AM29" s="298" t="str">
        <f>IF('D-2・D-３'!AM29="","",'D-2・D-３'!AM29)</f>
        <v/>
      </c>
      <c r="AN29" s="298" t="str">
        <f>IF('D-2・D-３'!AN29="","",'D-2・D-３'!AN29)</f>
        <v/>
      </c>
      <c r="AO29" s="282" t="str">
        <f>IF('D-2・D-３'!AO29="","",'D-2・D-３'!AO29)</f>
        <v/>
      </c>
      <c r="AP29" s="298" t="str">
        <f>IF('D-2・D-３'!AP29="","",'D-2・D-３'!AP29)</f>
        <v/>
      </c>
      <c r="AQ29" s="291"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302"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291"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304" t="str">
        <f>IF('D-2・D-３'!AT29="","",'D-2・D-３'!AT29)</f>
        <v/>
      </c>
      <c r="AU29" s="284" t="str">
        <f>IF('D-2・D-３'!AU29="","",'D-2・D-３'!AU29)</f>
        <v/>
      </c>
      <c r="AV29" s="291"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298" t="str">
        <f>IF('D-2・D-３'!AW29="","",'D-2・D-３'!AW29)</f>
        <v/>
      </c>
      <c r="AX29" s="302" t="str">
        <f>IF('D-2・D-３'!AX29="","",'D-2・D-３'!AX29)</f>
        <v/>
      </c>
      <c r="AY29" s="304" t="str">
        <f>IF('D-2・D-３'!AY29="","",'D-2・D-３'!AY29)</f>
        <v/>
      </c>
      <c r="AZ29" s="286" t="str">
        <f>IF('D-2・D-３'!AZ29="","",'D-2・D-３'!AZ29)</f>
        <v/>
      </c>
      <c r="BA29" s="291"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91"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91"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291"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291"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91"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291"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291"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121" t="str">
        <f>IF('D-2・D-３'!BI29="","",'D-2・D-３'!BI29)</f>
        <v/>
      </c>
      <c r="BJ29" s="283"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283"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83"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283"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283"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98" t="str">
        <f>IF('D-2・D-３'!BO29="","",'D-2・D-３'!BO29)</f>
        <v/>
      </c>
      <c r="BP29" s="291"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286" t="str">
        <f>IF('D-2・D-３'!BQ29="","",'D-2・D-３'!BQ29)</f>
        <v/>
      </c>
      <c r="BR29" s="291"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291"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291"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304" t="str">
        <f>IF('D-2・D-３'!BU29="","",'D-2・D-３'!BU29)</f>
        <v/>
      </c>
      <c r="BV29" s="298" t="str">
        <f>IF('D-2・D-３'!BV29="","",'D-2・D-３'!BV29)</f>
        <v/>
      </c>
      <c r="BW29" s="291"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291"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c r="BY29" s="291" t="str">
        <f ca="1">IF('D-2・D-３'!BY29="","","【"&amp;ROUND(IFERROR(IF(ABS('D-2・D-３'!BY29)&gt;=10,IF('D-2・D-３'!BY29&gt;=0,'D-2・D-３'!BY29*RANDBETWEEN(80,90)*0.01,'D-2・D-３'!BY29*RANDBETWEEN(110,120)*0.01),'D-2・D-３'!BY29-RANDBETWEEN(1,3)),0),0)&amp;"～"&amp;ROUND(IFERROR(IF(ABS('D-2・D-３'!BY29)&gt;=10,IF('D-2・D-３'!BY29&gt;=0,'D-2・D-３'!BY29*RANDBETWEEN(110,120)*0.01,'D-2・D-３'!BY29*RANDBETWEEN(80,90)*0.01),'D-2・D-３'!BY29+RANDBETWEEN(1,3)),0),0)&amp;"】")</f>
        <v/>
      </c>
      <c r="BZ29" s="291" t="str">
        <f ca="1">IF('D-2・D-３'!BZ29="","","【"&amp;ROUND(IFERROR(IF(ABS('D-2・D-３'!BZ29)&gt;=10,IF('D-2・D-３'!BZ29&gt;=0,'D-2・D-３'!BZ29*RANDBETWEEN(80,90)*0.01,'D-2・D-３'!BZ29*RANDBETWEEN(110,120)*0.01),'D-2・D-３'!BZ29-RANDBETWEEN(1,3)),0),0)&amp;"～"&amp;ROUND(IFERROR(IF(ABS('D-2・D-３'!BZ29)&gt;=10,IF('D-2・D-３'!BZ29&gt;=0,'D-2・D-３'!BZ29*RANDBETWEEN(110,120)*0.01,'D-2・D-３'!BZ29*RANDBETWEEN(80,90)*0.01),'D-2・D-３'!BZ29+RANDBETWEEN(1,3)),0),0)&amp;"】")</f>
        <v/>
      </c>
      <c r="CA29" s="291" t="str">
        <f ca="1">IF('D-2・D-３'!CA29="","","【"&amp;ROUND(IFERROR(IF(ABS('D-2・D-３'!CA29)&gt;=10,IF('D-2・D-３'!CA29&gt;=0,'D-2・D-３'!CA29*RANDBETWEEN(80,90)*0.01,'D-2・D-３'!CA29*RANDBETWEEN(110,120)*0.01),'D-2・D-３'!CA29-RANDBETWEEN(1,3)),0),0)&amp;"～"&amp;ROUND(IFERROR(IF(ABS('D-2・D-３'!CA29)&gt;=10,IF('D-2・D-３'!CA29&gt;=0,'D-2・D-３'!CA29*RANDBETWEEN(110,120)*0.01,'D-2・D-３'!CA29*RANDBETWEEN(80,90)*0.01),'D-2・D-３'!CA29+RANDBETWEEN(1,3)),0),0)&amp;"】")</f>
        <v/>
      </c>
      <c r="CB29" s="294" t="str">
        <f ca="1">IF('D-2・D-３'!CB29="","","【"&amp;ROUND(IFERROR(IF(ABS('D-2・D-３'!CB29)&gt;=10,IF('D-2・D-３'!CB29&gt;=0,'D-2・D-３'!CB29*RANDBETWEEN(80,90)*0.01,'D-2・D-３'!CB29*RANDBETWEEN(110,120)*0.01),'D-2・D-３'!CB29-RANDBETWEEN(1,3)),0),0)&amp;"～"&amp;ROUND(IFERROR(IF(ABS('D-2・D-３'!CB29)&gt;=10,IF('D-2・D-３'!CB29&gt;=0,'D-2・D-３'!CB29*RANDBETWEEN(110,120)*0.01,'D-2・D-３'!CB29*RANDBETWEEN(80,90)*0.01),'D-2・D-３'!CB29+RANDBETWEEN(1,3)),0),0)&amp;"】")</f>
        <v/>
      </c>
    </row>
    <row r="30" spans="2:80" ht="18" customHeight="1" x14ac:dyDescent="0.15">
      <c r="B30" s="1165">
        <v>17</v>
      </c>
      <c r="C30" s="1166"/>
      <c r="D30" s="286" t="str">
        <f>IF('D-2・D-３'!D30="","",'D-2・D-３'!D30)</f>
        <v/>
      </c>
      <c r="E30" s="280" t="str">
        <f>IF('D-2・D-３'!E30="","",'D-2・D-３'!E30)</f>
        <v/>
      </c>
      <c r="F30" s="281" t="str">
        <f>IF('D-2・D-３'!F30="","",'D-2・D-３'!F30)</f>
        <v/>
      </c>
      <c r="G30" s="298" t="str">
        <f>IF('D-2・D-３'!G30="","",'D-2・D-３'!G30)</f>
        <v/>
      </c>
      <c r="H30" s="286" t="str">
        <f>IF('D-2・D-３'!H30="","",'D-2・D-３'!H30)</f>
        <v/>
      </c>
      <c r="I30" s="280" t="str">
        <f>IF('D-2・D-３'!I30="","",'D-2・D-３'!I30)</f>
        <v/>
      </c>
      <c r="J30" s="286" t="str">
        <f>IF('D-2・D-３'!J30="","",'D-2・D-３'!J30)</f>
        <v/>
      </c>
      <c r="K30" s="280" t="str">
        <f>IF('D-2・D-３'!K30="","",'D-2・D-３'!K30)</f>
        <v/>
      </c>
      <c r="L30" s="286" t="str">
        <f>IF('D-2・D-３'!L30="","",'D-2・D-３'!L30)</f>
        <v/>
      </c>
      <c r="M30" s="280" t="str">
        <f>IF('D-2・D-３'!M30="","",'D-2・D-３'!M30)</f>
        <v/>
      </c>
      <c r="N30" s="286" t="str">
        <f>IF('D-2・D-３'!N30="","",'D-2・D-３'!N30)</f>
        <v/>
      </c>
      <c r="O30" s="280" t="str">
        <f>IF('D-2・D-３'!O30="","",'D-2・D-３'!O30)</f>
        <v/>
      </c>
      <c r="P30" s="286" t="str">
        <f>IF('D-2・D-３'!P30="","",'D-2・D-３'!P30)</f>
        <v/>
      </c>
      <c r="Q30" s="280" t="str">
        <f>IF('D-2・D-３'!Q30="","",'D-2・D-３'!Q30)</f>
        <v/>
      </c>
      <c r="R30" s="286" t="str">
        <f>IF('D-2・D-３'!R30="","",'D-2・D-３'!R30)</f>
        <v/>
      </c>
      <c r="S30" s="280" t="str">
        <f>IF('D-2・D-３'!S30="","",'D-2・D-３'!S30)</f>
        <v/>
      </c>
      <c r="T30" s="286" t="str">
        <f>IF('D-2・D-３'!T30="","",'D-2・D-３'!T30)</f>
        <v/>
      </c>
      <c r="U30" s="437" t="str">
        <f>IF('D-2・D-３'!U30="","",'D-2・D-３'!U30)</f>
        <v/>
      </c>
      <c r="V30" s="437" t="str">
        <f>IF('D-2・D-３'!V30="","",'D-2・D-３'!V30)</f>
        <v/>
      </c>
      <c r="W30" s="437" t="str">
        <f>IF('D-2・D-３'!W30="","",'D-2・D-３'!W30)</f>
        <v/>
      </c>
      <c r="X30" s="437" t="str">
        <f>IF('D-2・D-３'!X30="","",'D-2・D-３'!X30)</f>
        <v/>
      </c>
      <c r="Y30" s="437" t="str">
        <f>IF('D-2・D-３'!Y30="","",'D-2・D-３'!Y30)</f>
        <v/>
      </c>
      <c r="Z30" s="437" t="str">
        <f>IF('D-2・D-３'!Z30="","",'D-2・D-３'!Z30)</f>
        <v/>
      </c>
      <c r="AA30" s="437" t="str">
        <f>IF('D-2・D-３'!AA30="","",'D-2・D-３'!AA30)</f>
        <v/>
      </c>
      <c r="AB30" s="437" t="str">
        <f>IF('D-2・D-３'!AB30="","",'D-2・D-３'!AB30)</f>
        <v/>
      </c>
      <c r="AC30" s="437" t="str">
        <f>IF('D-2・D-３'!AC30="","",'D-2・D-３'!AC30)</f>
        <v/>
      </c>
      <c r="AD30" s="437" t="str">
        <f>IF('D-2・D-３'!AD30="","",'D-2・D-３'!AD30)</f>
        <v/>
      </c>
      <c r="AE30" s="437" t="str">
        <f>IF('D-2・D-３'!AE30="","",'D-2・D-３'!AE30)</f>
        <v/>
      </c>
      <c r="AF30" s="437" t="str">
        <f>IF('D-2・D-３'!AF30="","",'D-2・D-３'!AF30)</f>
        <v/>
      </c>
      <c r="AG30" s="372" t="str">
        <f>IF('D-2・D-３'!AG30="","",'D-2・D-３'!AG30)</f>
        <v/>
      </c>
      <c r="AH30" s="304" t="str">
        <f>IF('D-2・D-３'!AH30="","",'D-2・D-３'!AH30)</f>
        <v/>
      </c>
      <c r="AI30" s="304" t="str">
        <f>IF('D-2・D-３'!AI30="","",'D-2・D-３'!AI30)</f>
        <v/>
      </c>
      <c r="AJ30" s="298" t="str">
        <f>IF('D-2・D-３'!AJ30="","",'D-2・D-３'!AJ30)</f>
        <v/>
      </c>
      <c r="AK30" s="298" t="str">
        <f>IF('D-2・D-３'!AK30="","",'D-2・D-３'!AK30)</f>
        <v/>
      </c>
      <c r="AL30" s="298" t="str">
        <f>IF('D-2・D-３'!AL30="","",'D-2・D-３'!AL30)</f>
        <v/>
      </c>
      <c r="AM30" s="298" t="str">
        <f>IF('D-2・D-３'!AM30="","",'D-2・D-３'!AM30)</f>
        <v/>
      </c>
      <c r="AN30" s="298" t="str">
        <f>IF('D-2・D-３'!AN30="","",'D-2・D-３'!AN30)</f>
        <v/>
      </c>
      <c r="AO30" s="282" t="str">
        <f>IF('D-2・D-３'!AO30="","",'D-2・D-３'!AO30)</f>
        <v/>
      </c>
      <c r="AP30" s="298" t="str">
        <f>IF('D-2・D-３'!AP30="","",'D-2・D-３'!AP30)</f>
        <v/>
      </c>
      <c r="AQ30" s="291"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302"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291"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304" t="str">
        <f>IF('D-2・D-３'!AT30="","",'D-2・D-３'!AT30)</f>
        <v/>
      </c>
      <c r="AU30" s="284" t="str">
        <f>IF('D-2・D-３'!AU30="","",'D-2・D-３'!AU30)</f>
        <v/>
      </c>
      <c r="AV30" s="291"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298" t="str">
        <f>IF('D-2・D-３'!AW30="","",'D-2・D-３'!AW30)</f>
        <v/>
      </c>
      <c r="AX30" s="302" t="str">
        <f>IF('D-2・D-３'!AX30="","",'D-2・D-３'!AX30)</f>
        <v/>
      </c>
      <c r="AY30" s="304" t="str">
        <f>IF('D-2・D-３'!AY30="","",'D-2・D-３'!AY30)</f>
        <v/>
      </c>
      <c r="AZ30" s="286" t="str">
        <f>IF('D-2・D-３'!AZ30="","",'D-2・D-３'!AZ30)</f>
        <v/>
      </c>
      <c r="BA30" s="291"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91"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91"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291"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291"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91"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291"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291"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121" t="str">
        <f>IF('D-2・D-３'!BI30="","",'D-2・D-３'!BI30)</f>
        <v/>
      </c>
      <c r="BJ30" s="283"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283"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83"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283"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283"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98" t="str">
        <f>IF('D-2・D-３'!BO30="","",'D-2・D-３'!BO30)</f>
        <v/>
      </c>
      <c r="BP30" s="291"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286" t="str">
        <f>IF('D-2・D-３'!BQ30="","",'D-2・D-３'!BQ30)</f>
        <v/>
      </c>
      <c r="BR30" s="291"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291"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291"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304" t="str">
        <f>IF('D-2・D-３'!BU30="","",'D-2・D-３'!BU30)</f>
        <v/>
      </c>
      <c r="BV30" s="298" t="str">
        <f>IF('D-2・D-３'!BV30="","",'D-2・D-３'!BV30)</f>
        <v/>
      </c>
      <c r="BW30" s="291"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291"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c r="BY30" s="291" t="str">
        <f ca="1">IF('D-2・D-３'!BY30="","","【"&amp;ROUND(IFERROR(IF(ABS('D-2・D-３'!BY30)&gt;=10,IF('D-2・D-３'!BY30&gt;=0,'D-2・D-３'!BY30*RANDBETWEEN(80,90)*0.01,'D-2・D-３'!BY30*RANDBETWEEN(110,120)*0.01),'D-2・D-３'!BY30-RANDBETWEEN(1,3)),0),0)&amp;"～"&amp;ROUND(IFERROR(IF(ABS('D-2・D-３'!BY30)&gt;=10,IF('D-2・D-３'!BY30&gt;=0,'D-2・D-３'!BY30*RANDBETWEEN(110,120)*0.01,'D-2・D-３'!BY30*RANDBETWEEN(80,90)*0.01),'D-2・D-３'!BY30+RANDBETWEEN(1,3)),0),0)&amp;"】")</f>
        <v/>
      </c>
      <c r="BZ30" s="291" t="str">
        <f ca="1">IF('D-2・D-３'!BZ30="","","【"&amp;ROUND(IFERROR(IF(ABS('D-2・D-３'!BZ30)&gt;=10,IF('D-2・D-３'!BZ30&gt;=0,'D-2・D-３'!BZ30*RANDBETWEEN(80,90)*0.01,'D-2・D-３'!BZ30*RANDBETWEEN(110,120)*0.01),'D-2・D-３'!BZ30-RANDBETWEEN(1,3)),0),0)&amp;"～"&amp;ROUND(IFERROR(IF(ABS('D-2・D-３'!BZ30)&gt;=10,IF('D-2・D-３'!BZ30&gt;=0,'D-2・D-３'!BZ30*RANDBETWEEN(110,120)*0.01,'D-2・D-３'!BZ30*RANDBETWEEN(80,90)*0.01),'D-2・D-３'!BZ30+RANDBETWEEN(1,3)),0),0)&amp;"】")</f>
        <v/>
      </c>
      <c r="CA30" s="291" t="str">
        <f ca="1">IF('D-2・D-３'!CA30="","","【"&amp;ROUND(IFERROR(IF(ABS('D-2・D-３'!CA30)&gt;=10,IF('D-2・D-３'!CA30&gt;=0,'D-2・D-３'!CA30*RANDBETWEEN(80,90)*0.01,'D-2・D-３'!CA30*RANDBETWEEN(110,120)*0.01),'D-2・D-３'!CA30-RANDBETWEEN(1,3)),0),0)&amp;"～"&amp;ROUND(IFERROR(IF(ABS('D-2・D-３'!CA30)&gt;=10,IF('D-2・D-３'!CA30&gt;=0,'D-2・D-３'!CA30*RANDBETWEEN(110,120)*0.01,'D-2・D-３'!CA30*RANDBETWEEN(80,90)*0.01),'D-2・D-３'!CA30+RANDBETWEEN(1,3)),0),0)&amp;"】")</f>
        <v/>
      </c>
      <c r="CB30" s="294" t="str">
        <f ca="1">IF('D-2・D-３'!CB30="","","【"&amp;ROUND(IFERROR(IF(ABS('D-2・D-３'!CB30)&gt;=10,IF('D-2・D-３'!CB30&gt;=0,'D-2・D-３'!CB30*RANDBETWEEN(80,90)*0.01,'D-2・D-３'!CB30*RANDBETWEEN(110,120)*0.01),'D-2・D-３'!CB30-RANDBETWEEN(1,3)),0),0)&amp;"～"&amp;ROUND(IFERROR(IF(ABS('D-2・D-３'!CB30)&gt;=10,IF('D-2・D-３'!CB30&gt;=0,'D-2・D-３'!CB30*RANDBETWEEN(110,120)*0.01,'D-2・D-３'!CB30*RANDBETWEEN(80,90)*0.01),'D-2・D-３'!CB30+RANDBETWEEN(1,3)),0),0)&amp;"】")</f>
        <v/>
      </c>
    </row>
    <row r="31" spans="2:80" ht="18" customHeight="1" thickBot="1" x14ac:dyDescent="0.2">
      <c r="B31" s="1180">
        <v>18</v>
      </c>
      <c r="C31" s="1181"/>
      <c r="D31" s="286" t="str">
        <f>IF('D-2・D-３'!D31="","",'D-2・D-３'!D31)</f>
        <v/>
      </c>
      <c r="E31" s="280" t="str">
        <f>IF('D-2・D-３'!E31="","",'D-2・D-３'!E31)</f>
        <v/>
      </c>
      <c r="F31" s="281" t="str">
        <f>IF('D-2・D-３'!F31="","",'D-2・D-３'!F31)</f>
        <v/>
      </c>
      <c r="G31" s="298" t="str">
        <f>IF('D-2・D-３'!G31="","",'D-2・D-３'!G31)</f>
        <v/>
      </c>
      <c r="H31" s="286" t="str">
        <f>IF('D-2・D-３'!H31="","",'D-2・D-３'!H31)</f>
        <v/>
      </c>
      <c r="I31" s="280" t="str">
        <f>IF('D-2・D-３'!I31="","",'D-2・D-３'!I31)</f>
        <v/>
      </c>
      <c r="J31" s="286" t="str">
        <f>IF('D-2・D-３'!J31="","",'D-2・D-３'!J31)</f>
        <v/>
      </c>
      <c r="K31" s="280" t="str">
        <f>IF('D-2・D-３'!K31="","",'D-2・D-３'!K31)</f>
        <v/>
      </c>
      <c r="L31" s="286" t="str">
        <f>IF('D-2・D-３'!L31="","",'D-2・D-３'!L31)</f>
        <v/>
      </c>
      <c r="M31" s="280" t="str">
        <f>IF('D-2・D-３'!M31="","",'D-2・D-３'!M31)</f>
        <v/>
      </c>
      <c r="N31" s="286" t="str">
        <f>IF('D-2・D-３'!N31="","",'D-2・D-３'!N31)</f>
        <v/>
      </c>
      <c r="O31" s="280" t="str">
        <f>IF('D-2・D-３'!O31="","",'D-2・D-３'!O31)</f>
        <v/>
      </c>
      <c r="P31" s="286" t="str">
        <f>IF('D-2・D-３'!P31="","",'D-2・D-３'!P31)</f>
        <v/>
      </c>
      <c r="Q31" s="280" t="str">
        <f>IF('D-2・D-３'!Q31="","",'D-2・D-３'!Q31)</f>
        <v/>
      </c>
      <c r="R31" s="286" t="str">
        <f>IF('D-2・D-３'!R31="","",'D-2・D-３'!R31)</f>
        <v/>
      </c>
      <c r="S31" s="280" t="str">
        <f>IF('D-2・D-３'!S31="","",'D-2・D-３'!S31)</f>
        <v/>
      </c>
      <c r="T31" s="286" t="str">
        <f>IF('D-2・D-３'!T31="","",'D-2・D-３'!T31)</f>
        <v/>
      </c>
      <c r="U31" s="438" t="str">
        <f>IF('D-2・D-３'!U31="","",'D-2・D-３'!U31)</f>
        <v/>
      </c>
      <c r="V31" s="438" t="str">
        <f>IF('D-2・D-３'!V31="","",'D-2・D-３'!V31)</f>
        <v/>
      </c>
      <c r="W31" s="438" t="str">
        <f>IF('D-2・D-３'!W31="","",'D-2・D-３'!W31)</f>
        <v/>
      </c>
      <c r="X31" s="438" t="str">
        <f>IF('D-2・D-３'!X31="","",'D-2・D-３'!X31)</f>
        <v/>
      </c>
      <c r="Y31" s="438" t="str">
        <f>IF('D-2・D-３'!Y31="","",'D-2・D-３'!Y31)</f>
        <v/>
      </c>
      <c r="Z31" s="438" t="str">
        <f>IF('D-2・D-３'!Z31="","",'D-2・D-３'!Z31)</f>
        <v/>
      </c>
      <c r="AA31" s="438" t="str">
        <f>IF('D-2・D-３'!AA31="","",'D-2・D-３'!AA31)</f>
        <v/>
      </c>
      <c r="AB31" s="438" t="str">
        <f>IF('D-2・D-３'!AB31="","",'D-2・D-３'!AB31)</f>
        <v/>
      </c>
      <c r="AC31" s="438" t="str">
        <f>IF('D-2・D-３'!AC31="","",'D-2・D-３'!AC31)</f>
        <v/>
      </c>
      <c r="AD31" s="438" t="str">
        <f>IF('D-2・D-３'!AD31="","",'D-2・D-３'!AD31)</f>
        <v/>
      </c>
      <c r="AE31" s="438" t="str">
        <f>IF('D-2・D-３'!AE31="","",'D-2・D-３'!AE31)</f>
        <v/>
      </c>
      <c r="AF31" s="438" t="str">
        <f>IF('D-2・D-３'!AF31="","",'D-2・D-３'!AF31)</f>
        <v/>
      </c>
      <c r="AG31" s="372" t="str">
        <f>IF('D-2・D-３'!AG31="","",'D-2・D-３'!AG31)</f>
        <v/>
      </c>
      <c r="AH31" s="304" t="str">
        <f>IF('D-2・D-３'!AH31="","",'D-2・D-３'!AH31)</f>
        <v/>
      </c>
      <c r="AI31" s="304" t="str">
        <f>IF('D-2・D-３'!AI31="","",'D-2・D-３'!AI31)</f>
        <v/>
      </c>
      <c r="AJ31" s="298" t="str">
        <f>IF('D-2・D-３'!AJ31="","",'D-2・D-３'!AJ31)</f>
        <v/>
      </c>
      <c r="AK31" s="298" t="str">
        <f>IF('D-2・D-３'!AK31="","",'D-2・D-３'!AK31)</f>
        <v/>
      </c>
      <c r="AL31" s="298" t="str">
        <f>IF('D-2・D-３'!AL31="","",'D-2・D-３'!AL31)</f>
        <v/>
      </c>
      <c r="AM31" s="298" t="str">
        <f>IF('D-2・D-３'!AM31="","",'D-2・D-３'!AM31)</f>
        <v/>
      </c>
      <c r="AN31" s="298" t="str">
        <f>IF('D-2・D-３'!AN31="","",'D-2・D-３'!AN31)</f>
        <v/>
      </c>
      <c r="AO31" s="282" t="str">
        <f>IF('D-2・D-３'!AO31="","",'D-2・D-３'!AO31)</f>
        <v/>
      </c>
      <c r="AP31" s="298" t="str">
        <f>IF('D-2・D-３'!AP31="","",'D-2・D-３'!AP31)</f>
        <v/>
      </c>
      <c r="AQ31" s="291"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302" t="str">
        <f ca="1">IF('D-2・D-３'!AR31="","","【"&amp;ROUND(IFERROR(IF(ABS('D-2・D-３'!AR31)&gt;=10,IF('D-2・D-３'!AR31&gt;=0,'D-2・D-３'!AR31*RANDBETWEEN(80,90)*0.01,'D-2・D-３'!AR31*RANDBETWEEN(110,120)*0.01),'D-2・D-３'!AR31-RANDBETWEEN(1,3)),0),0)&amp;"～"&amp;ROUND(IFERROR(IF(ABS('D-2・D-３'!AR31)&gt;=10,IF('D-2・D-３'!AR31&gt;=0,'D-2・D-３'!AR31*RANDBETWEEN(110,120)*0.01,'D-2・D-３'!AR31*RANDBETWEEN(80,90)*0.01),'D-2・D-３'!AR31+RANDBETWEEN(1,3)),0),0)&amp;"】")</f>
        <v/>
      </c>
      <c r="AS31" s="291"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304" t="str">
        <f>IF('D-2・D-３'!AT31="","",'D-2・D-３'!AT31)</f>
        <v/>
      </c>
      <c r="AU31" s="284" t="str">
        <f>IF('D-2・D-３'!AU31="","",'D-2・D-３'!AU31)</f>
        <v/>
      </c>
      <c r="AV31" s="291"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298" t="str">
        <f>IF('D-2・D-３'!AW31="","",'D-2・D-３'!AW31)</f>
        <v/>
      </c>
      <c r="AX31" s="302" t="str">
        <f>IF('D-2・D-３'!AX31="","",'D-2・D-３'!AX31)</f>
        <v/>
      </c>
      <c r="AY31" s="304" t="str">
        <f>IF('D-2・D-３'!AY31="","",'D-2・D-３'!AY31)</f>
        <v/>
      </c>
      <c r="AZ31" s="286" t="str">
        <f>IF('D-2・D-３'!AZ31="","",'D-2・D-３'!AZ31)</f>
        <v/>
      </c>
      <c r="BA31" s="291"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91"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91"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291"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291"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91"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291"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291"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121" t="str">
        <f>IF('D-2・D-３'!BI31="","",'D-2・D-３'!BI31)</f>
        <v/>
      </c>
      <c r="BJ31" s="283" t="str">
        <f ca="1">IF('D-2・D-３'!BJ31="","","【"&amp;ROUND(IFERROR(IF(ABS('D-2・D-３'!BJ31)&gt;=10,IF('D-2・D-３'!BJ31&gt;=0,'D-2・D-３'!BJ31*RANDBETWEEN(80,90)*0.01,'D-2・D-３'!BJ31*RANDBETWEEN(110,120)*0.01),'D-2・D-３'!BJ31-RANDBETWEEN(1,3)),0),0)&amp;"～"&amp;ROUND(IFERROR(IF(ABS('D-2・D-３'!BJ31)&gt;=10,IF('D-2・D-３'!BJ31&gt;=0,'D-2・D-３'!BJ31*RANDBETWEEN(110,120)*0.01,'D-2・D-３'!BJ31*RANDBETWEEN(80,90)*0.01),'D-2・D-３'!BJ31+RANDBETWEEN(1,3)),0),0)&amp;"】")</f>
        <v/>
      </c>
      <c r="BK31" s="283"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83"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283"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283"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313" t="str">
        <f>IF('D-2・D-３'!BO31="","",'D-2・D-３'!BO31)</f>
        <v/>
      </c>
      <c r="BP31" s="291"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c r="BQ31" s="286" t="str">
        <f>IF('D-2・D-３'!BQ31="","",'D-2・D-３'!BQ31)</f>
        <v/>
      </c>
      <c r="BR31" s="291"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291"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291"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304" t="str">
        <f>IF('D-2・D-３'!BU31="","",'D-2・D-３'!BU31)</f>
        <v/>
      </c>
      <c r="BV31" s="313" t="str">
        <f>IF('D-2・D-３'!BV31="","",'D-2・D-３'!BV31)</f>
        <v/>
      </c>
      <c r="BW31" s="291"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c r="BX31" s="291" t="str">
        <f ca="1">IF('D-2・D-３'!BX31="","","【"&amp;ROUND(IFERROR(IF(ABS('D-2・D-３'!BX31)&gt;=10,IF('D-2・D-３'!BX31&gt;=0,'D-2・D-３'!BX31*RANDBETWEEN(80,90)*0.01,'D-2・D-３'!BX31*RANDBETWEEN(110,120)*0.01),'D-2・D-３'!BX31-RANDBETWEEN(1,3)),0),0)&amp;"～"&amp;ROUND(IFERROR(IF(ABS('D-2・D-３'!BX31)&gt;=10,IF('D-2・D-３'!BX31&gt;=0,'D-2・D-３'!BX31*RANDBETWEEN(110,120)*0.01,'D-2・D-３'!BX31*RANDBETWEEN(80,90)*0.01),'D-2・D-３'!BX31+RANDBETWEEN(1,3)),0),0)&amp;"】")</f>
        <v/>
      </c>
      <c r="BY31" s="291" t="str">
        <f ca="1">IF('D-2・D-３'!BY31="","","【"&amp;ROUND(IFERROR(IF(ABS('D-2・D-３'!BY31)&gt;=10,IF('D-2・D-３'!BY31&gt;=0,'D-2・D-３'!BY31*RANDBETWEEN(80,90)*0.01,'D-2・D-３'!BY31*RANDBETWEEN(110,120)*0.01),'D-2・D-３'!BY31-RANDBETWEEN(1,3)),0),0)&amp;"～"&amp;ROUND(IFERROR(IF(ABS('D-2・D-３'!BY31)&gt;=10,IF('D-2・D-３'!BY31&gt;=0,'D-2・D-３'!BY31*RANDBETWEEN(110,120)*0.01,'D-2・D-３'!BY31*RANDBETWEEN(80,90)*0.01),'D-2・D-３'!BY31+RANDBETWEEN(1,3)),0),0)&amp;"】")</f>
        <v/>
      </c>
      <c r="BZ31" s="291" t="str">
        <f ca="1">IF('D-2・D-３'!BZ31="","","【"&amp;ROUND(IFERROR(IF(ABS('D-2・D-３'!BZ31)&gt;=10,IF('D-2・D-３'!BZ31&gt;=0,'D-2・D-３'!BZ31*RANDBETWEEN(80,90)*0.01,'D-2・D-３'!BZ31*RANDBETWEEN(110,120)*0.01),'D-2・D-３'!BZ31-RANDBETWEEN(1,3)),0),0)&amp;"～"&amp;ROUND(IFERROR(IF(ABS('D-2・D-３'!BZ31)&gt;=10,IF('D-2・D-３'!BZ31&gt;=0,'D-2・D-３'!BZ31*RANDBETWEEN(110,120)*0.01,'D-2・D-３'!BZ31*RANDBETWEEN(80,90)*0.01),'D-2・D-３'!BZ31+RANDBETWEEN(1,3)),0),0)&amp;"】")</f>
        <v/>
      </c>
      <c r="CA31" s="291" t="str">
        <f ca="1">IF('D-2・D-３'!CA31="","","【"&amp;ROUND(IFERROR(IF(ABS('D-2・D-３'!CA31)&gt;=10,IF('D-2・D-３'!CA31&gt;=0,'D-2・D-３'!CA31*RANDBETWEEN(80,90)*0.01,'D-2・D-３'!CA31*RANDBETWEEN(110,120)*0.01),'D-2・D-３'!CA31-RANDBETWEEN(1,3)),0),0)&amp;"～"&amp;ROUND(IFERROR(IF(ABS('D-2・D-３'!CA31)&gt;=10,IF('D-2・D-３'!CA31&gt;=0,'D-2・D-３'!CA31*RANDBETWEEN(110,120)*0.01,'D-2・D-３'!CA31*RANDBETWEEN(80,90)*0.01),'D-2・D-３'!CA31+RANDBETWEEN(1,3)),0),0)&amp;"】")</f>
        <v/>
      </c>
      <c r="CB31" s="294" t="str">
        <f ca="1">IF('D-2・D-３'!CB31="","","【"&amp;ROUND(IFERROR(IF(ABS('D-2・D-３'!CB31)&gt;=10,IF('D-2・D-３'!CB31&gt;=0,'D-2・D-３'!CB31*RANDBETWEEN(80,90)*0.01,'D-2・D-３'!CB31*RANDBETWEEN(110,120)*0.01),'D-2・D-３'!CB31-RANDBETWEEN(1,3)),0),0)&amp;"～"&amp;ROUND(IFERROR(IF(ABS('D-2・D-３'!CB31)&gt;=10,IF('D-2・D-３'!CB31&gt;=0,'D-2・D-３'!CB31*RANDBETWEEN(110,120)*0.01,'D-2・D-３'!CB31*RANDBETWEEN(80,90)*0.01),'D-2・D-３'!CB31+RANDBETWEEN(1,3)),0),0)&amp;"】")</f>
        <v/>
      </c>
    </row>
    <row r="32" spans="2:80" ht="18" customHeight="1" thickTop="1" thickBot="1" x14ac:dyDescent="0.2">
      <c r="B32" s="1178" t="s">
        <v>495</v>
      </c>
      <c r="C32" s="1179"/>
      <c r="D32" s="235" t="s">
        <v>172</v>
      </c>
      <c r="E32" s="235" t="s">
        <v>172</v>
      </c>
      <c r="F32" s="235" t="s">
        <v>172</v>
      </c>
      <c r="G32" s="235" t="s">
        <v>172</v>
      </c>
      <c r="H32" s="235" t="s">
        <v>172</v>
      </c>
      <c r="I32" s="235" t="s">
        <v>172</v>
      </c>
      <c r="J32" s="235" t="s">
        <v>172</v>
      </c>
      <c r="K32" s="235" t="s">
        <v>172</v>
      </c>
      <c r="L32" s="235" t="s">
        <v>172</v>
      </c>
      <c r="M32" s="235" t="s">
        <v>172</v>
      </c>
      <c r="N32" s="235" t="s">
        <v>172</v>
      </c>
      <c r="O32" s="235" t="s">
        <v>172</v>
      </c>
      <c r="P32" s="235" t="s">
        <v>172</v>
      </c>
      <c r="Q32" s="235" t="s">
        <v>172</v>
      </c>
      <c r="R32" s="235" t="s">
        <v>172</v>
      </c>
      <c r="S32" s="235" t="s">
        <v>172</v>
      </c>
      <c r="T32" s="235" t="s">
        <v>172</v>
      </c>
      <c r="U32" s="373" t="s">
        <v>172</v>
      </c>
      <c r="V32" s="373" t="s">
        <v>714</v>
      </c>
      <c r="W32" s="373" t="s">
        <v>714</v>
      </c>
      <c r="X32" s="373" t="s">
        <v>714</v>
      </c>
      <c r="Y32" s="373" t="s">
        <v>714</v>
      </c>
      <c r="Z32" s="373" t="s">
        <v>714</v>
      </c>
      <c r="AA32" s="373" t="s">
        <v>172</v>
      </c>
      <c r="AB32" s="373" t="s">
        <v>172</v>
      </c>
      <c r="AC32" s="373" t="s">
        <v>172</v>
      </c>
      <c r="AD32" s="373" t="s">
        <v>172</v>
      </c>
      <c r="AE32" s="373" t="s">
        <v>172</v>
      </c>
      <c r="AF32" s="373" t="s">
        <v>172</v>
      </c>
      <c r="AG32" s="235" t="s">
        <v>172</v>
      </c>
      <c r="AH32" s="235" t="s">
        <v>172</v>
      </c>
      <c r="AI32" s="235" t="s">
        <v>172</v>
      </c>
      <c r="AJ32" s="235" t="s">
        <v>172</v>
      </c>
      <c r="AK32" s="235" t="s">
        <v>172</v>
      </c>
      <c r="AL32" s="235" t="s">
        <v>172</v>
      </c>
      <c r="AM32" s="235" t="s">
        <v>172</v>
      </c>
      <c r="AN32" s="235" t="s">
        <v>172</v>
      </c>
      <c r="AO32" s="235" t="s">
        <v>172</v>
      </c>
      <c r="AP32" s="235" t="s">
        <v>172</v>
      </c>
      <c r="AQ32" s="300"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【-2～3】</v>
      </c>
      <c r="AR32" s="236" t="str">
        <f ca="1">IF('D-2・D-３'!AR32="","","【"&amp;ROUND(IFERROR(IF(ABS('D-2・D-３'!AR32)&gt;=10,IF('D-2・D-３'!AR32&gt;=0,'D-2・D-３'!AR32*RANDBETWEEN(80,90)*0.01,'D-2・D-３'!AR32*RANDBETWEEN(110,120)*0.01),'D-2・D-３'!AR32-RANDBETWEEN(1,3)),0),0)&amp;"～"&amp;ROUND(IFERROR(IF(ABS('D-2・D-３'!AR32)&gt;=10,IF('D-2・D-３'!AR32&gt;=0,'D-2・D-３'!AR32*RANDBETWEEN(110,120)*0.01,'D-2・D-３'!AR32*RANDBETWEEN(80,90)*0.01),'D-2・D-３'!AR32+RANDBETWEEN(1,3)),0),0)&amp;"】")</f>
        <v>【-1～1】</v>
      </c>
      <c r="AS32" s="300"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【2580～3300】</v>
      </c>
      <c r="AT32" s="235" t="s">
        <v>172</v>
      </c>
      <c r="AU32" s="235" t="s">
        <v>172</v>
      </c>
      <c r="AV32" s="300"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【-3～1】</v>
      </c>
      <c r="AW32" s="235" t="s">
        <v>172</v>
      </c>
      <c r="AX32" s="235" t="s">
        <v>172</v>
      </c>
      <c r="AY32" s="235" t="s">
        <v>172</v>
      </c>
      <c r="AZ32" s="235" t="s">
        <v>172</v>
      </c>
      <c r="BA32" s="300"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【-3～3】</v>
      </c>
      <c r="BB32" s="300"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【-1～2】</v>
      </c>
      <c r="BC32" s="300"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【-2～3】</v>
      </c>
      <c r="BD32" s="300"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【-1～3】</v>
      </c>
      <c r="BE32" s="300"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【-2～2】</v>
      </c>
      <c r="BF32" s="300"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【-3～2】</v>
      </c>
      <c r="BG32" s="300"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【-1～2】</v>
      </c>
      <c r="BH32" s="300"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【-3～3】</v>
      </c>
      <c r="BI32" s="235" t="s">
        <v>172</v>
      </c>
      <c r="BJ32" s="300" t="str">
        <f ca="1">IF('D-2・D-３'!BJ32="","","【"&amp;ROUND(IFERROR(IF(ABS('D-2・D-３'!BJ32)&gt;=10,IF('D-2・D-３'!BJ32&gt;=0,'D-2・D-３'!BJ32*RANDBETWEEN(80,90)*0.01,'D-2・D-３'!BJ32*RANDBETWEEN(110,120)*0.01),'D-2・D-３'!BJ32-RANDBETWEEN(1,3)),0),0)&amp;"～"&amp;ROUND(IFERROR(IF(ABS('D-2・D-３'!BJ32)&gt;=10,IF('D-2・D-３'!BJ32&gt;=0,'D-2・D-３'!BJ32*RANDBETWEEN(110,120)*0.01,'D-2・D-３'!BJ32*RANDBETWEEN(80,90)*0.01),'D-2・D-３'!BJ32+RANDBETWEEN(1,3)),0),0)&amp;"】")</f>
        <v>【-3～2】</v>
      </c>
      <c r="BK32" s="300"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【-3～3】</v>
      </c>
      <c r="BL32" s="300"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【-2～3】</v>
      </c>
      <c r="BM32" s="300"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【-2～1】</v>
      </c>
      <c r="BN32" s="300"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【-1～3】</v>
      </c>
      <c r="BO32" s="312" t="str">
        <f>IF('D-2・D-３'!BO32="","",'D-2・D-３'!BO32)</f>
        <v>-</v>
      </c>
      <c r="BP32" s="300"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【-2～3】</v>
      </c>
      <c r="BQ32" s="235" t="s">
        <v>172</v>
      </c>
      <c r="BR32" s="300"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【-1～2】</v>
      </c>
      <c r="BS32" s="300"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【-2～1】</v>
      </c>
      <c r="BT32" s="300"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【-1～3】</v>
      </c>
      <c r="BU32" s="235" t="s">
        <v>172</v>
      </c>
      <c r="BV32" s="312" t="str">
        <f>IF('D-2・D-３'!BV32="","",'D-2・D-３'!BV32)</f>
        <v>-</v>
      </c>
      <c r="BW32" s="300"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【-1～1】</v>
      </c>
      <c r="BX32" s="300" t="str">
        <f ca="1">IF('D-2・D-３'!BX32="","","【"&amp;ROUND(IFERROR(IF(ABS('D-2・D-３'!BX32)&gt;=10,IF('D-2・D-３'!BX32&gt;=0,'D-2・D-３'!BX32*RANDBETWEEN(80,90)*0.01,'D-2・D-３'!BX32*RANDBETWEEN(110,120)*0.01),'D-2・D-３'!BX32-RANDBETWEEN(1,3)),0),0)&amp;"～"&amp;ROUND(IFERROR(IF(ABS('D-2・D-３'!BX32)&gt;=10,IF('D-2・D-３'!BX32&gt;=0,'D-2・D-３'!BX32*RANDBETWEEN(110,120)*0.01,'D-2・D-３'!BX32*RANDBETWEEN(80,90)*0.01),'D-2・D-３'!BX32+RANDBETWEEN(1,3)),0),0)&amp;"】")</f>
        <v>【-2～2】</v>
      </c>
      <c r="BY32" s="300" t="str">
        <f ca="1">IF('D-2・D-３'!BY32="","","【"&amp;ROUND(IFERROR(IF(ABS('D-2・D-３'!BY32)&gt;=10,IF('D-2・D-３'!BY32&gt;=0,'D-2・D-３'!BY32*RANDBETWEEN(80,90)*0.01,'D-2・D-３'!BY32*RANDBETWEEN(110,120)*0.01),'D-2・D-３'!BY32-RANDBETWEEN(1,3)),0),0)&amp;"～"&amp;ROUND(IFERROR(IF(ABS('D-2・D-３'!BY32)&gt;=10,IF('D-2・D-３'!BY32&gt;=0,'D-2・D-３'!BY32*RANDBETWEEN(110,120)*0.01,'D-2・D-３'!BY32*RANDBETWEEN(80,90)*0.01),'D-2・D-３'!BY32+RANDBETWEEN(1,3)),0),0)&amp;"】")</f>
        <v>【-1～3】</v>
      </c>
      <c r="BZ32" s="300" t="str">
        <f ca="1">IF('D-2・D-３'!BZ32="","","【"&amp;ROUND(IFERROR(IF(ABS('D-2・D-３'!BZ32)&gt;=10,IF('D-2・D-３'!BZ32&gt;=0,'D-2・D-３'!BZ32*RANDBETWEEN(80,90)*0.01,'D-2・D-３'!BZ32*RANDBETWEEN(110,120)*0.01),'D-2・D-３'!BZ32-RANDBETWEEN(1,3)),0),0)&amp;"～"&amp;ROUND(IFERROR(IF(ABS('D-2・D-３'!BZ32)&gt;=10,IF('D-2・D-３'!BZ32&gt;=0,'D-2・D-３'!BZ32*RANDBETWEEN(110,120)*0.01,'D-2・D-３'!BZ32*RANDBETWEEN(80,90)*0.01),'D-2・D-３'!BZ32+RANDBETWEEN(1,3)),0),0)&amp;"】")</f>
        <v>【-1～2】</v>
      </c>
      <c r="CA32" s="300" t="str">
        <f ca="1">IF('D-2・D-３'!CA32="","","【"&amp;ROUND(IFERROR(IF(ABS('D-2・D-３'!CA32)&gt;=10,IF('D-2・D-３'!CA32&gt;=0,'D-2・D-３'!CA32*RANDBETWEEN(80,90)*0.01,'D-2・D-３'!CA32*RANDBETWEEN(110,120)*0.01),'D-2・D-３'!CA32-RANDBETWEEN(1,3)),0),0)&amp;"～"&amp;ROUND(IFERROR(IF(ABS('D-2・D-３'!CA32)&gt;=10,IF('D-2・D-３'!CA32&gt;=0,'D-2・D-３'!CA32*RANDBETWEEN(110,120)*0.01,'D-2・D-３'!CA32*RANDBETWEEN(80,90)*0.01),'D-2・D-３'!CA32+RANDBETWEEN(1,3)),0),0)&amp;"】")</f>
        <v>【-2～2】</v>
      </c>
      <c r="CB32" s="309" t="str">
        <f ca="1">IF('D-2・D-３'!CB32="","","【"&amp;ROUND(IFERROR(IF(ABS('D-2・D-３'!CB32)&gt;=10,IF('D-2・D-３'!CB32&gt;=0,'D-2・D-３'!CB32*RANDBETWEEN(80,90)*0.01,'D-2・D-３'!CB32*RANDBETWEEN(110,120)*0.01),'D-2・D-３'!CB32-RANDBETWEEN(1,3)),0),0)&amp;"～"&amp;ROUND(IFERROR(IF(ABS('D-2・D-３'!CB32)&gt;=10,IF('D-2・D-３'!CB32&gt;=0,'D-2・D-３'!CB32*RANDBETWEEN(110,120)*0.01,'D-2・D-３'!CB32*RANDBETWEEN(80,90)*0.01),'D-2・D-３'!CB32+RANDBETWEEN(1,3)),0),0)&amp;"】")</f>
        <v>【-2～2】</v>
      </c>
    </row>
    <row r="33" spans="46:47" x14ac:dyDescent="0.15">
      <c r="AT33" s="5"/>
      <c r="AU33" s="5"/>
    </row>
    <row r="34" spans="46:47" x14ac:dyDescent="0.15">
      <c r="AT34" s="5"/>
      <c r="AU34" s="5"/>
    </row>
    <row r="35" spans="46:47" ht="13.5" customHeight="1" x14ac:dyDescent="0.15"/>
  </sheetData>
  <dataConsolidate/>
  <mergeCells count="101">
    <mergeCell ref="AC10:AC12"/>
    <mergeCell ref="Y10:Y12"/>
    <mergeCell ref="B28:C28"/>
    <mergeCell ref="B29:C29"/>
    <mergeCell ref="B30:C30"/>
    <mergeCell ref="B15:C15"/>
    <mergeCell ref="T10:T12"/>
    <mergeCell ref="I10:I12"/>
    <mergeCell ref="J10:J12"/>
    <mergeCell ref="K10:K12"/>
    <mergeCell ref="L10:L12"/>
    <mergeCell ref="M10:M12"/>
    <mergeCell ref="N10:N12"/>
    <mergeCell ref="O10:O12"/>
    <mergeCell ref="P10:P12"/>
    <mergeCell ref="Q10:Q12"/>
    <mergeCell ref="R10:R12"/>
    <mergeCell ref="S10:S12"/>
    <mergeCell ref="B32:C32"/>
    <mergeCell ref="B27:C27"/>
    <mergeCell ref="B16:C16"/>
    <mergeCell ref="B17:C17"/>
    <mergeCell ref="B18:C18"/>
    <mergeCell ref="B19:C19"/>
    <mergeCell ref="B20:C20"/>
    <mergeCell ref="B21:C21"/>
    <mergeCell ref="B22:C22"/>
    <mergeCell ref="B23:C23"/>
    <mergeCell ref="B24:C24"/>
    <mergeCell ref="B25:C25"/>
    <mergeCell ref="B26:C26"/>
    <mergeCell ref="B31:C31"/>
    <mergeCell ref="BY10:BY12"/>
    <mergeCell ref="BZ10:BZ12"/>
    <mergeCell ref="CA10:CA12"/>
    <mergeCell ref="CB10:CB12"/>
    <mergeCell ref="B14:C14"/>
    <mergeCell ref="BW10:BW12"/>
    <mergeCell ref="BX10:BX12"/>
    <mergeCell ref="BL10:BL12"/>
    <mergeCell ref="BA10:BA12"/>
    <mergeCell ref="BB10:BB12"/>
    <mergeCell ref="BC10:BC12"/>
    <mergeCell ref="BD10:BD12"/>
    <mergeCell ref="BE10:BE12"/>
    <mergeCell ref="BF10:BF12"/>
    <mergeCell ref="AU10:AU12"/>
    <mergeCell ref="AV10:AV12"/>
    <mergeCell ref="BS10:BS12"/>
    <mergeCell ref="BT10:BT12"/>
    <mergeCell ref="BU10:BU12"/>
    <mergeCell ref="BV10:BV12"/>
    <mergeCell ref="BM10:BM12"/>
    <mergeCell ref="BN10:BN12"/>
    <mergeCell ref="BO10:BO12"/>
    <mergeCell ref="BP10:BP12"/>
    <mergeCell ref="BQ10:BQ12"/>
    <mergeCell ref="BR10:BR12"/>
    <mergeCell ref="BG10:BG12"/>
    <mergeCell ref="BH10:BH12"/>
    <mergeCell ref="BI10:BI12"/>
    <mergeCell ref="BJ10:BJ12"/>
    <mergeCell ref="BK10:BK12"/>
    <mergeCell ref="AW10:AW12"/>
    <mergeCell ref="AX10:AX12"/>
    <mergeCell ref="AY10:AY12"/>
    <mergeCell ref="AZ10:AZ12"/>
    <mergeCell ref="AO10:AO12"/>
    <mergeCell ref="AP10:AP12"/>
    <mergeCell ref="AQ10:AQ12"/>
    <mergeCell ref="AR10:AR12"/>
    <mergeCell ref="AS10:AS12"/>
    <mergeCell ref="AT10:AT12"/>
    <mergeCell ref="AN10:AN12"/>
    <mergeCell ref="U10:U12"/>
    <mergeCell ref="AA10:AA12"/>
    <mergeCell ref="AB10:AB12"/>
    <mergeCell ref="AD10:AD12"/>
    <mergeCell ref="AG10:AG12"/>
    <mergeCell ref="AH10:AH12"/>
    <mergeCell ref="AI10:AI12"/>
    <mergeCell ref="AJ10:AJ12"/>
    <mergeCell ref="AK10:AK12"/>
    <mergeCell ref="AL10:AL12"/>
    <mergeCell ref="AM10:AM12"/>
    <mergeCell ref="V10:V12"/>
    <mergeCell ref="W10:W12"/>
    <mergeCell ref="X10:X12"/>
    <mergeCell ref="Z10:Z12"/>
    <mergeCell ref="AE10:AE12"/>
    <mergeCell ref="AF10:AF12"/>
    <mergeCell ref="B4:D4"/>
    <mergeCell ref="E4:G4"/>
    <mergeCell ref="B7:O7"/>
    <mergeCell ref="B9:B13"/>
    <mergeCell ref="C9:C12"/>
    <mergeCell ref="D10:D12"/>
    <mergeCell ref="E10:E12"/>
    <mergeCell ref="F10:F12"/>
    <mergeCell ref="G10:G12"/>
    <mergeCell ref="H10:H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C56121A-7B02-47B6-BD42-26BADC4F4739}">
          <x14:formula1>
            <xm:f>コード!$B$84:$B$98</xm:f>
          </x14:formula1>
          <xm:sqref>AC14:AC30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23"/>
  <sheetViews>
    <sheetView view="pageBreakPreview" zoomScale="85" zoomScaleNormal="85" zoomScaleSheetLayoutView="85" workbookViewId="0">
      <selection activeCell="E17" sqref="E17"/>
    </sheetView>
  </sheetViews>
  <sheetFormatPr defaultColWidth="9" defaultRowHeight="13.5" x14ac:dyDescent="0.15"/>
  <cols>
    <col min="1" max="1" width="1.5" style="584" customWidth="1"/>
    <col min="2" max="2" width="2" style="584" customWidth="1"/>
    <col min="3" max="3" width="14.875" style="584" customWidth="1"/>
    <col min="4" max="4" width="21.5" style="584" customWidth="1"/>
    <col min="5" max="8" width="20.5" style="584" customWidth="1"/>
    <col min="9" max="9" width="8.875" style="584" customWidth="1"/>
    <col min="10" max="12" width="1.5" style="584" customWidth="1"/>
    <col min="13" max="13" width="6.5" style="584" customWidth="1"/>
    <col min="14" max="14" width="9" style="584"/>
    <col min="15" max="16" width="9" style="584" customWidth="1"/>
    <col min="17" max="16384" width="9" style="584"/>
  </cols>
  <sheetData>
    <row r="1" spans="1:14" ht="23.25" customHeight="1" x14ac:dyDescent="0.15">
      <c r="B1" s="585" t="str">
        <f>コード!A1</f>
        <v>溶融亜鉛めっき鋼帯及び鋼板（輸入者）</v>
      </c>
    </row>
    <row r="2" spans="1:14" ht="18" customHeight="1" x14ac:dyDescent="0.15">
      <c r="B2" s="586" t="s">
        <v>499</v>
      </c>
      <c r="D2" s="587"/>
      <c r="E2" s="588"/>
      <c r="F2" s="588"/>
      <c r="G2" s="588"/>
      <c r="H2" s="588"/>
      <c r="I2" s="588"/>
      <c r="J2" s="588"/>
      <c r="K2" s="588"/>
      <c r="L2" s="588"/>
      <c r="M2" s="588"/>
    </row>
    <row r="3" spans="1:14" s="590" customFormat="1" ht="12" customHeight="1" thickBot="1" x14ac:dyDescent="0.2">
      <c r="A3" s="589"/>
      <c r="N3" s="591"/>
    </row>
    <row r="4" spans="1:14" s="595" customFormat="1" ht="17.25" customHeight="1" thickBot="1" x14ac:dyDescent="0.2">
      <c r="B4" s="1182" t="s">
        <v>10</v>
      </c>
      <c r="C4" s="1183"/>
      <c r="D4" s="1183"/>
      <c r="E4" s="1184" t="str">
        <f>IF(様式一覧表!D5="","",様式一覧表!D5)</f>
        <v/>
      </c>
      <c r="F4" s="1185"/>
      <c r="G4" s="1186"/>
      <c r="H4" s="592"/>
      <c r="I4" s="592"/>
      <c r="J4" s="593"/>
      <c r="K4" s="593"/>
      <c r="L4" s="594"/>
    </row>
    <row r="5" spans="1:14" s="595" customFormat="1" ht="8.1" customHeight="1" x14ac:dyDescent="0.15">
      <c r="B5" s="1187"/>
      <c r="C5" s="1187"/>
      <c r="D5" s="1187"/>
      <c r="E5" s="1188"/>
      <c r="F5" s="1188"/>
      <c r="G5" s="1188"/>
      <c r="H5" s="592"/>
      <c r="I5" s="592"/>
      <c r="J5" s="593"/>
      <c r="K5" s="593"/>
      <c r="L5" s="594"/>
    </row>
    <row r="6" spans="1:14" ht="22.5" customHeight="1" x14ac:dyDescent="0.15">
      <c r="B6" s="586" t="s">
        <v>500</v>
      </c>
      <c r="D6" s="587"/>
      <c r="E6" s="596"/>
      <c r="F6" s="596"/>
      <c r="G6" s="596"/>
      <c r="H6" s="596"/>
      <c r="I6" s="596"/>
      <c r="J6" s="596"/>
      <c r="K6" s="596"/>
      <c r="L6" s="596"/>
      <c r="M6" s="596"/>
    </row>
    <row r="7" spans="1:14" s="600" customFormat="1" ht="72" customHeight="1" x14ac:dyDescent="0.15">
      <c r="A7" s="605"/>
      <c r="B7" s="587"/>
      <c r="C7" s="1189" t="s">
        <v>823</v>
      </c>
      <c r="D7" s="1189"/>
      <c r="E7" s="1189"/>
      <c r="F7" s="1189"/>
      <c r="G7" s="1189"/>
      <c r="H7" s="1189"/>
      <c r="I7" s="597"/>
      <c r="J7" s="598"/>
      <c r="K7" s="599"/>
      <c r="L7" s="599"/>
      <c r="M7" s="599"/>
    </row>
    <row r="8" spans="1:14" ht="28.5" customHeight="1" x14ac:dyDescent="0.15">
      <c r="B8" s="586" t="s">
        <v>501</v>
      </c>
      <c r="C8" s="600"/>
      <c r="D8" s="598"/>
      <c r="E8" s="598"/>
      <c r="F8" s="598"/>
      <c r="G8" s="600"/>
      <c r="H8" s="600"/>
    </row>
    <row r="9" spans="1:14" ht="20.25" customHeight="1" x14ac:dyDescent="0.15">
      <c r="C9" s="1189" t="s">
        <v>824</v>
      </c>
      <c r="D9" s="1189"/>
      <c r="E9" s="1189"/>
      <c r="F9" s="1189"/>
      <c r="G9" s="1189"/>
      <c r="H9" s="1189"/>
      <c r="I9" s="597"/>
      <c r="J9" s="598"/>
    </row>
    <row r="10" spans="1:14" ht="20.100000000000001" customHeight="1" x14ac:dyDescent="0.15">
      <c r="C10" s="1189"/>
      <c r="D10" s="1189"/>
      <c r="E10" s="1189"/>
      <c r="F10" s="1189"/>
      <c r="G10" s="1189"/>
      <c r="H10" s="1189"/>
      <c r="I10" s="597"/>
      <c r="J10" s="598"/>
    </row>
    <row r="11" spans="1:14" ht="23.85" customHeight="1" x14ac:dyDescent="0.15">
      <c r="C11" s="1189"/>
      <c r="D11" s="1189"/>
      <c r="E11" s="1189"/>
      <c r="F11" s="1189"/>
      <c r="G11" s="1189"/>
      <c r="H11" s="1189"/>
      <c r="I11" s="597"/>
      <c r="J11" s="598"/>
    </row>
    <row r="12" spans="1:14" ht="22.5" customHeight="1" x14ac:dyDescent="0.15">
      <c r="B12" s="606" t="s">
        <v>502</v>
      </c>
      <c r="C12" s="600"/>
      <c r="D12" s="600"/>
      <c r="E12" s="600"/>
      <c r="F12" s="600"/>
      <c r="G12" s="600"/>
      <c r="H12" s="600"/>
      <c r="J12" s="600"/>
    </row>
    <row r="13" spans="1:14" ht="14.85" customHeight="1" x14ac:dyDescent="0.15">
      <c r="B13" s="607"/>
      <c r="C13" s="607" t="s">
        <v>825</v>
      </c>
      <c r="D13" s="597"/>
      <c r="E13" s="597"/>
      <c r="F13" s="597"/>
      <c r="G13" s="597"/>
      <c r="H13" s="598"/>
      <c r="I13" s="597"/>
      <c r="J13" s="598"/>
    </row>
    <row r="14" spans="1:14" ht="14.25" customHeight="1" x14ac:dyDescent="0.15">
      <c r="B14" s="607"/>
      <c r="C14" s="597"/>
      <c r="D14" s="597"/>
      <c r="E14" s="597"/>
      <c r="F14" s="597"/>
      <c r="G14" s="597"/>
      <c r="H14" s="598"/>
      <c r="I14" s="597"/>
      <c r="J14" s="598"/>
    </row>
    <row r="15" spans="1:14" ht="14.85" customHeight="1" thickBot="1" x14ac:dyDescent="0.2">
      <c r="C15" s="601"/>
      <c r="D15" s="601"/>
      <c r="E15" s="608"/>
      <c r="F15" s="601"/>
      <c r="G15" s="601"/>
      <c r="H15" s="601"/>
      <c r="I15" s="601"/>
      <c r="J15" s="602"/>
    </row>
    <row r="16" spans="1:14" ht="21.75" customHeight="1" x14ac:dyDescent="0.15">
      <c r="A16" s="587"/>
      <c r="B16" s="587"/>
      <c r="C16" s="1192" t="s">
        <v>505</v>
      </c>
      <c r="D16" s="1193"/>
      <c r="E16" s="939" t="s">
        <v>810</v>
      </c>
      <c r="F16" s="939" t="s">
        <v>506</v>
      </c>
      <c r="G16" s="888" t="s">
        <v>507</v>
      </c>
      <c r="H16" s="889" t="s">
        <v>507</v>
      </c>
    </row>
    <row r="17" spans="1:12" ht="29.1" customHeight="1" x14ac:dyDescent="0.15">
      <c r="A17" s="587"/>
      <c r="B17" s="587"/>
      <c r="C17" s="1194" t="s">
        <v>713</v>
      </c>
      <c r="D17" s="1195"/>
      <c r="E17" s="790"/>
      <c r="F17" s="791"/>
      <c r="G17" s="791"/>
      <c r="H17" s="792"/>
    </row>
    <row r="18" spans="1:12" ht="40.5" customHeight="1" x14ac:dyDescent="0.15">
      <c r="C18" s="1196" t="s">
        <v>509</v>
      </c>
      <c r="D18" s="1197"/>
      <c r="E18" s="1198"/>
      <c r="F18" s="1199"/>
      <c r="G18" s="1199"/>
      <c r="H18" s="1200"/>
    </row>
    <row r="19" spans="1:12" ht="40.5" customHeight="1" thickBot="1" x14ac:dyDescent="0.2">
      <c r="C19" s="1190" t="s">
        <v>510</v>
      </c>
      <c r="D19" s="1191"/>
      <c r="E19" s="1201"/>
      <c r="F19" s="1202"/>
      <c r="G19" s="1202"/>
      <c r="H19" s="1203"/>
    </row>
    <row r="20" spans="1:12" ht="18" customHeight="1" x14ac:dyDescent="0.15">
      <c r="C20" s="321"/>
      <c r="D20" s="321"/>
      <c r="E20" s="781"/>
      <c r="F20" s="781"/>
      <c r="G20" s="781"/>
      <c r="H20" s="781"/>
      <c r="I20" s="603"/>
      <c r="J20" s="604"/>
      <c r="K20" s="604"/>
      <c r="L20" s="604"/>
    </row>
    <row r="22" spans="1:12" ht="13.35" customHeight="1" x14ac:dyDescent="0.15"/>
    <row r="23" spans="1:12" ht="13.5" customHeight="1" x14ac:dyDescent="0.15"/>
  </sheetData>
  <mergeCells count="12">
    <mergeCell ref="C9:H11"/>
    <mergeCell ref="C19:D19"/>
    <mergeCell ref="C16:D16"/>
    <mergeCell ref="C17:D17"/>
    <mergeCell ref="C18:D18"/>
    <mergeCell ref="E18:H18"/>
    <mergeCell ref="E19:H19"/>
    <mergeCell ref="B4:D4"/>
    <mergeCell ref="E4:G4"/>
    <mergeCell ref="B5:D5"/>
    <mergeCell ref="E5:G5"/>
    <mergeCell ref="C7:H7"/>
  </mergeCells>
  <phoneticPr fontId="16"/>
  <pageMargins left="0.23622047244094491" right="0.35433070866141736"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D30DAA-4374-4052-A291-59AEDC1A8CA9}">
          <x14:formula1>
            <xm:f>コード!$B$248:$B$251</xm:f>
          </x14:formula1>
          <xm:sqref>E17:H17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P22"/>
  <sheetViews>
    <sheetView view="pageBreakPreview" zoomScale="70" zoomScaleNormal="85" zoomScaleSheetLayoutView="70" workbookViewId="0">
      <selection activeCell="C16" sqref="C16"/>
    </sheetView>
  </sheetViews>
  <sheetFormatPr defaultColWidth="9" defaultRowHeight="13.5" x14ac:dyDescent="0.15"/>
  <cols>
    <col min="1" max="1" width="1.5" style="609" customWidth="1"/>
    <col min="2" max="2" width="1.5" style="614" customWidth="1"/>
    <col min="3" max="3" width="24.125" style="614" customWidth="1"/>
    <col min="4" max="4" width="21.875" style="614" customWidth="1"/>
    <col min="5" max="11" width="17.5" style="614" customWidth="1"/>
    <col min="12" max="13" width="13.125" style="614" customWidth="1"/>
    <col min="14" max="14" width="15.875" style="614" customWidth="1"/>
    <col min="15" max="15" width="9" style="614"/>
    <col min="16" max="16" width="9" style="614" customWidth="1"/>
    <col min="17" max="17" width="9" style="609" customWidth="1"/>
    <col min="18" max="16384" width="9" style="609"/>
  </cols>
  <sheetData>
    <row r="1" spans="1:16" ht="29.1" customHeight="1" x14ac:dyDescent="0.15">
      <c r="B1" s="610" t="str">
        <f>コード!A1</f>
        <v>溶融亜鉛めっき鋼帯及び鋼板（輸入者）</v>
      </c>
      <c r="C1" s="624"/>
      <c r="E1" s="625"/>
      <c r="F1" s="622"/>
      <c r="G1" s="622"/>
      <c r="H1" s="622"/>
      <c r="I1" s="622"/>
      <c r="J1" s="622"/>
      <c r="K1" s="622"/>
      <c r="L1" s="615"/>
    </row>
    <row r="2" spans="1:16" ht="16.5" customHeight="1" x14ac:dyDescent="0.15">
      <c r="B2" s="881" t="s">
        <v>512</v>
      </c>
      <c r="C2" s="613"/>
      <c r="E2" s="616"/>
      <c r="F2" s="616"/>
      <c r="G2" s="616"/>
      <c r="H2" s="616"/>
      <c r="I2" s="616"/>
      <c r="J2" s="616"/>
      <c r="K2" s="616"/>
      <c r="L2" s="616"/>
      <c r="M2" s="616"/>
      <c r="N2" s="616"/>
    </row>
    <row r="3" spans="1:16" ht="10.35" customHeight="1" thickBot="1" x14ac:dyDescent="0.2">
      <c r="B3" s="611"/>
      <c r="C3" s="613"/>
      <c r="E3" s="616"/>
      <c r="F3" s="616"/>
      <c r="G3" s="616"/>
      <c r="H3" s="616"/>
      <c r="I3" s="616"/>
      <c r="J3" s="616"/>
      <c r="K3" s="616"/>
      <c r="L3" s="616"/>
      <c r="M3" s="616"/>
      <c r="N3" s="616"/>
    </row>
    <row r="4" spans="1:16" s="595" customFormat="1" ht="21" customHeight="1" thickBot="1" x14ac:dyDescent="0.2">
      <c r="B4" s="1182" t="s">
        <v>10</v>
      </c>
      <c r="C4" s="1183"/>
      <c r="D4" s="1183"/>
      <c r="E4" s="1184" t="str">
        <f>IF(様式一覧表!D5="","",様式一覧表!D5)</f>
        <v/>
      </c>
      <c r="F4" s="1185"/>
      <c r="G4" s="1185"/>
      <c r="H4" s="1186"/>
      <c r="I4" s="592"/>
      <c r="J4" s="592"/>
      <c r="K4" s="592"/>
      <c r="L4" s="592"/>
      <c r="M4" s="592"/>
      <c r="N4" s="592"/>
      <c r="O4" s="617"/>
      <c r="P4" s="618"/>
    </row>
    <row r="5" spans="1:16" s="595" customFormat="1" ht="7.35" customHeight="1" x14ac:dyDescent="0.15">
      <c r="B5" s="1187"/>
      <c r="C5" s="1187"/>
      <c r="D5" s="1187"/>
      <c r="E5" s="1188"/>
      <c r="F5" s="1188"/>
      <c r="G5" s="1188"/>
      <c r="H5" s="1188"/>
      <c r="I5" s="592"/>
      <c r="J5" s="592"/>
      <c r="K5" s="592"/>
      <c r="L5" s="592"/>
      <c r="M5" s="592"/>
      <c r="N5" s="592"/>
      <c r="O5" s="617"/>
      <c r="P5" s="618"/>
    </row>
    <row r="6" spans="1:16" ht="18.75" customHeight="1" x14ac:dyDescent="0.15">
      <c r="A6" s="612"/>
      <c r="B6" s="881" t="s">
        <v>513</v>
      </c>
      <c r="C6" s="613"/>
      <c r="D6" s="619"/>
      <c r="E6" s="619"/>
      <c r="F6" s="619"/>
      <c r="G6" s="619"/>
      <c r="H6" s="619"/>
      <c r="I6" s="619"/>
      <c r="J6" s="619"/>
      <c r="K6" s="619"/>
      <c r="L6" s="619"/>
      <c r="M6" s="619"/>
      <c r="N6" s="619"/>
    </row>
    <row r="7" spans="1:16" ht="13.5" customHeight="1" x14ac:dyDescent="0.15">
      <c r="A7" s="612"/>
      <c r="B7" s="613"/>
      <c r="C7" s="1221" t="s">
        <v>932</v>
      </c>
      <c r="D7" s="1221"/>
      <c r="E7" s="1221"/>
      <c r="F7" s="1221"/>
      <c r="G7" s="1221"/>
      <c r="H7" s="1221"/>
      <c r="I7" s="1221"/>
      <c r="J7" s="1221"/>
      <c r="K7" s="1221"/>
      <c r="L7" s="413"/>
      <c r="M7" s="413"/>
      <c r="N7" s="413"/>
    </row>
    <row r="8" spans="1:16" ht="19.350000000000001" customHeight="1" thickBot="1" x14ac:dyDescent="0.2">
      <c r="A8" s="612"/>
      <c r="B8" s="613"/>
      <c r="C8" s="1221"/>
      <c r="D8" s="1221"/>
      <c r="E8" s="1221"/>
      <c r="F8" s="1221"/>
      <c r="G8" s="1221"/>
      <c r="H8" s="1221"/>
      <c r="I8" s="1221"/>
      <c r="J8" s="1221"/>
      <c r="K8" s="1221"/>
      <c r="L8" s="413"/>
      <c r="M8" s="413"/>
      <c r="N8" s="413"/>
    </row>
    <row r="9" spans="1:16" ht="21.6" customHeight="1" thickBot="1" x14ac:dyDescent="0.2">
      <c r="A9" s="612"/>
      <c r="B9" s="613"/>
      <c r="C9" s="793" t="s">
        <v>514</v>
      </c>
      <c r="D9" s="794"/>
      <c r="E9" s="622"/>
      <c r="F9" s="622"/>
      <c r="G9" s="622"/>
      <c r="H9" s="622"/>
      <c r="I9" s="622"/>
      <c r="J9" s="622"/>
      <c r="K9" s="622"/>
      <c r="L9" s="413"/>
      <c r="M9" s="413"/>
      <c r="N9" s="413"/>
    </row>
    <row r="10" spans="1:16" ht="17.100000000000001" customHeight="1" x14ac:dyDescent="0.15">
      <c r="A10" s="612"/>
      <c r="B10" s="613"/>
      <c r="C10" s="616"/>
      <c r="D10" s="620"/>
      <c r="E10" s="620"/>
      <c r="F10" s="620"/>
      <c r="G10" s="620"/>
      <c r="H10" s="620"/>
      <c r="I10" s="620"/>
      <c r="J10" s="620"/>
      <c r="K10" s="620"/>
      <c r="L10" s="620"/>
      <c r="M10" s="620"/>
      <c r="N10" s="620"/>
      <c r="O10" s="413"/>
      <c r="P10" s="413"/>
    </row>
    <row r="11" spans="1:16" ht="18.75" customHeight="1" x14ac:dyDescent="0.15">
      <c r="B11" s="881" t="s">
        <v>515</v>
      </c>
      <c r="C11" s="621"/>
      <c r="D11" s="621"/>
      <c r="E11" s="621"/>
      <c r="F11" s="621"/>
      <c r="G11" s="621"/>
      <c r="H11" s="621"/>
      <c r="I11" s="621"/>
      <c r="J11" s="621"/>
      <c r="K11" s="621"/>
      <c r="L11" s="621"/>
      <c r="M11" s="621"/>
      <c r="N11" s="621"/>
    </row>
    <row r="12" spans="1:16" ht="50.45" customHeight="1" x14ac:dyDescent="0.15">
      <c r="A12" s="612"/>
      <c r="C12" s="1220" t="s">
        <v>826</v>
      </c>
      <c r="D12" s="1220"/>
      <c r="E12" s="1220"/>
      <c r="F12" s="1220"/>
      <c r="G12" s="1220"/>
      <c r="H12" s="1220"/>
      <c r="I12" s="1220"/>
      <c r="J12" s="1220"/>
      <c r="K12" s="1220"/>
      <c r="L12" s="622"/>
      <c r="M12" s="622"/>
    </row>
    <row r="13" spans="1:16" ht="111.6" customHeight="1" thickBot="1" x14ac:dyDescent="0.2">
      <c r="A13" s="612"/>
      <c r="C13" s="1212" t="s">
        <v>827</v>
      </c>
      <c r="D13" s="1212"/>
      <c r="E13" s="1212"/>
      <c r="F13" s="1212"/>
      <c r="G13" s="1212"/>
      <c r="H13" s="1212"/>
      <c r="I13" s="1212"/>
      <c r="J13" s="1212"/>
      <c r="K13" s="1212"/>
      <c r="L13" s="623"/>
      <c r="M13" s="622"/>
    </row>
    <row r="14" spans="1:16" ht="25.35" customHeight="1" x14ac:dyDescent="0.15">
      <c r="C14" s="1213" t="s">
        <v>516</v>
      </c>
      <c r="D14" s="1214"/>
      <c r="E14" s="1214"/>
      <c r="F14" s="1214"/>
      <c r="G14" s="1214"/>
      <c r="H14" s="1214"/>
      <c r="I14" s="1214"/>
      <c r="J14" s="1214"/>
      <c r="K14" s="1215"/>
      <c r="L14" s="413"/>
      <c r="M14" s="413"/>
    </row>
    <row r="15" spans="1:16" ht="38.1" customHeight="1" x14ac:dyDescent="0.15">
      <c r="C15" s="396" t="s">
        <v>517</v>
      </c>
      <c r="D15" s="397" t="s">
        <v>518</v>
      </c>
      <c r="E15" s="880" t="s">
        <v>503</v>
      </c>
      <c r="F15" s="1216" t="s">
        <v>519</v>
      </c>
      <c r="G15" s="1217"/>
      <c r="H15" s="1218"/>
      <c r="I15" s="1216" t="s">
        <v>520</v>
      </c>
      <c r="J15" s="1217"/>
      <c r="K15" s="1219"/>
    </row>
    <row r="16" spans="1:16" ht="38.1" customHeight="1" x14ac:dyDescent="0.15">
      <c r="C16" s="398"/>
      <c r="D16" s="399"/>
      <c r="E16" s="399"/>
      <c r="F16" s="1204"/>
      <c r="G16" s="1205"/>
      <c r="H16" s="1206"/>
      <c r="I16" s="1204"/>
      <c r="J16" s="1205"/>
      <c r="K16" s="1207"/>
    </row>
    <row r="17" spans="3:11" ht="38.1" customHeight="1" x14ac:dyDescent="0.15">
      <c r="C17" s="398"/>
      <c r="D17" s="399"/>
      <c r="E17" s="399"/>
      <c r="F17" s="1204"/>
      <c r="G17" s="1205"/>
      <c r="H17" s="1206"/>
      <c r="I17" s="1204"/>
      <c r="J17" s="1205"/>
      <c r="K17" s="1207"/>
    </row>
    <row r="18" spans="3:11" ht="38.1" customHeight="1" x14ac:dyDescent="0.15">
      <c r="C18" s="398"/>
      <c r="D18" s="399"/>
      <c r="E18" s="399"/>
      <c r="F18" s="1204"/>
      <c r="G18" s="1205"/>
      <c r="H18" s="1206"/>
      <c r="I18" s="1204"/>
      <c r="J18" s="1205"/>
      <c r="K18" s="1207"/>
    </row>
    <row r="19" spans="3:11" ht="38.1" customHeight="1" x14ac:dyDescent="0.15">
      <c r="C19" s="398"/>
      <c r="D19" s="399"/>
      <c r="E19" s="399"/>
      <c r="F19" s="1204"/>
      <c r="G19" s="1205"/>
      <c r="H19" s="1206"/>
      <c r="I19" s="1204"/>
      <c r="J19" s="1205"/>
      <c r="K19" s="1207"/>
    </row>
    <row r="20" spans="3:11" ht="38.1" customHeight="1" x14ac:dyDescent="0.15">
      <c r="C20" s="398"/>
      <c r="D20" s="399"/>
      <c r="E20" s="399"/>
      <c r="F20" s="1204"/>
      <c r="G20" s="1205"/>
      <c r="H20" s="1206"/>
      <c r="I20" s="1204"/>
      <c r="J20" s="1205"/>
      <c r="K20" s="1207"/>
    </row>
    <row r="21" spans="3:11" ht="38.1" customHeight="1" thickBot="1" x14ac:dyDescent="0.2">
      <c r="C21" s="400"/>
      <c r="D21" s="399"/>
      <c r="E21" s="399"/>
      <c r="F21" s="1208"/>
      <c r="G21" s="1209"/>
      <c r="H21" s="1210"/>
      <c r="I21" s="1208"/>
      <c r="J21" s="1209"/>
      <c r="K21" s="1211"/>
    </row>
    <row r="22" spans="3:11" ht="14.85" customHeight="1" x14ac:dyDescent="0.15"/>
  </sheetData>
  <mergeCells count="22">
    <mergeCell ref="C12:K12"/>
    <mergeCell ref="B4:D4"/>
    <mergeCell ref="E4:H4"/>
    <mergeCell ref="B5:D5"/>
    <mergeCell ref="E5:H5"/>
    <mergeCell ref="C7:K8"/>
    <mergeCell ref="C13:K13"/>
    <mergeCell ref="C14:K14"/>
    <mergeCell ref="F15:H15"/>
    <mergeCell ref="I15:K15"/>
    <mergeCell ref="F16:H16"/>
    <mergeCell ref="I16:K16"/>
    <mergeCell ref="F20:H20"/>
    <mergeCell ref="I20:K20"/>
    <mergeCell ref="F21:H21"/>
    <mergeCell ref="I21:K21"/>
    <mergeCell ref="F17:H17"/>
    <mergeCell ref="I17:K17"/>
    <mergeCell ref="F18:H18"/>
    <mergeCell ref="I18:K18"/>
    <mergeCell ref="F19:H19"/>
    <mergeCell ref="I19:K19"/>
  </mergeCells>
  <phoneticPr fontId="16"/>
  <dataValidations count="2">
    <dataValidation type="list" allowBlank="1" showInputMessage="1" showErrorMessage="1" sqref="D9" xr:uid="{8AA899A8-02DE-4FAC-BD38-097D2AF28361}">
      <formula1>"有, 無"</formula1>
    </dataValidation>
    <dataValidation type="list" allowBlank="1" showInputMessage="1" showErrorMessage="1" sqref="N10" xr:uid="{EEE35014-F7B7-4D18-B424-C5C7DB4F1BDE}">
      <formula1>"有,無,不明"</formula1>
    </dataValidation>
  </dataValidations>
  <pageMargins left="0.70866141732283472" right="0.70866141732283472" top="0.74803149606299213" bottom="0.74803149606299213" header="0.31496062992125984" footer="0.31496062992125984"/>
  <pageSetup paperSize="9" scale="48" orientation="portrait" r:id="rId1"/>
  <headerFooter>
    <oddHeader>&amp;R&amp;U開示版・非開示版&amp;U
※上記いずれかに丸をつけてください。</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116CAEA-7873-49BB-94F2-BC7143540E1B}">
          <x14:formula1>
            <xm:f>コード!$B$145:$B$148</xm:f>
          </x14:formula1>
          <xm:sqref>C16:C21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79998168889431442"/>
  </sheetPr>
  <dimension ref="A1:P27"/>
  <sheetViews>
    <sheetView showGridLines="0" view="pageBreakPreview" zoomScaleNormal="85" zoomScaleSheetLayoutView="100" workbookViewId="0">
      <selection activeCell="D39" sqref="D39"/>
    </sheetView>
  </sheetViews>
  <sheetFormatPr defaultColWidth="9" defaultRowHeight="13.5" x14ac:dyDescent="0.15"/>
  <cols>
    <col min="1" max="1" width="1.5" style="92" customWidth="1"/>
    <col min="2" max="2" width="9" style="92"/>
    <col min="3" max="3" width="29" style="92" customWidth="1"/>
    <col min="4" max="4" width="11.5" style="92" customWidth="1"/>
    <col min="5" max="5" width="45.5" style="92" customWidth="1"/>
    <col min="6" max="6" width="22" style="92" customWidth="1"/>
    <col min="7" max="7" width="2" style="92" customWidth="1"/>
    <col min="8" max="16384" width="9" style="92"/>
  </cols>
  <sheetData>
    <row r="1" spans="1:16" s="141" customFormat="1" ht="23.85" customHeight="1" x14ac:dyDescent="0.15">
      <c r="B1" s="982" t="s">
        <v>9</v>
      </c>
      <c r="C1" s="983"/>
    </row>
    <row r="2" spans="1:16" s="141" customFormat="1" ht="9.6" customHeight="1" x14ac:dyDescent="0.15"/>
    <row r="3" spans="1:16" s="141" customFormat="1" ht="18" customHeight="1" x14ac:dyDescent="0.15">
      <c r="B3" s="142" t="str">
        <f>コード!A1</f>
        <v>溶融亜鉛めっき鋼帯及び鋼板（輸入者）</v>
      </c>
    </row>
    <row r="4" spans="1:16" s="144" customFormat="1" ht="14.85" customHeight="1" thickBot="1" x14ac:dyDescent="0.2">
      <c r="A4" s="143"/>
      <c r="P4" s="145"/>
    </row>
    <row r="5" spans="1:16" s="37" customFormat="1" ht="17.25" customHeight="1" thickBot="1" x14ac:dyDescent="0.2">
      <c r="B5" s="984" t="s">
        <v>10</v>
      </c>
      <c r="C5" s="985"/>
      <c r="D5" s="986"/>
      <c r="E5" s="987"/>
      <c r="F5" s="144"/>
      <c r="G5" s="90"/>
      <c r="H5" s="90"/>
      <c r="I5" s="90"/>
      <c r="J5" s="90"/>
      <c r="K5" s="90"/>
      <c r="L5" s="91"/>
    </row>
    <row r="6" spans="1:16" s="37" customFormat="1" ht="17.25" customHeight="1" x14ac:dyDescent="0.15">
      <c r="B6" s="988"/>
      <c r="C6" s="988"/>
      <c r="D6" s="988"/>
      <c r="E6" s="988"/>
      <c r="F6" s="989"/>
      <c r="G6" s="989"/>
      <c r="H6" s="989"/>
      <c r="I6" s="90"/>
      <c r="J6" s="90"/>
      <c r="K6" s="90"/>
      <c r="L6" s="90"/>
      <c r="M6" s="90"/>
      <c r="N6" s="91"/>
    </row>
    <row r="7" spans="1:16" s="37" customFormat="1" ht="20.100000000000001" customHeight="1" x14ac:dyDescent="0.15">
      <c r="B7" s="990" t="s">
        <v>11</v>
      </c>
      <c r="C7" s="991"/>
      <c r="D7" s="991"/>
      <c r="E7" s="991"/>
      <c r="F7" s="992"/>
      <c r="G7" s="137"/>
      <c r="H7" s="137"/>
      <c r="I7" s="90"/>
      <c r="J7" s="90"/>
      <c r="K7" s="90"/>
      <c r="L7" s="90"/>
      <c r="M7" s="90"/>
      <c r="N7" s="91"/>
    </row>
    <row r="8" spans="1:16" s="37" customFormat="1" ht="28.35" customHeight="1" x14ac:dyDescent="0.15">
      <c r="B8" s="993" t="s">
        <v>12</v>
      </c>
      <c r="C8" s="994"/>
      <c r="D8" s="994"/>
      <c r="E8" s="994"/>
      <c r="F8" s="995"/>
      <c r="G8" s="137"/>
      <c r="H8" s="137"/>
      <c r="I8" s="90"/>
      <c r="J8" s="90"/>
      <c r="K8" s="90"/>
      <c r="L8" s="90"/>
      <c r="M8" s="90"/>
      <c r="N8" s="91"/>
    </row>
    <row r="9" spans="1:16" s="141" customFormat="1" x14ac:dyDescent="0.15"/>
    <row r="10" spans="1:16" s="141" customFormat="1" ht="21" customHeight="1" x14ac:dyDescent="0.15">
      <c r="B10" s="981" t="s">
        <v>13</v>
      </c>
      <c r="C10" s="981" t="s">
        <v>14</v>
      </c>
      <c r="D10" s="981" t="s">
        <v>15</v>
      </c>
      <c r="E10" s="148" t="s">
        <v>16</v>
      </c>
      <c r="F10" s="981" t="s">
        <v>17</v>
      </c>
    </row>
    <row r="11" spans="1:16" s="141" customFormat="1" ht="22.35" customHeight="1" x14ac:dyDescent="0.15">
      <c r="B11" s="981"/>
      <c r="C11" s="981"/>
      <c r="D11" s="981"/>
      <c r="E11" s="149" t="s">
        <v>18</v>
      </c>
      <c r="F11" s="981"/>
    </row>
    <row r="12" spans="1:16" ht="17.100000000000001" customHeight="1" x14ac:dyDescent="0.15">
      <c r="B12" s="150">
        <v>1</v>
      </c>
      <c r="C12" s="449" t="s">
        <v>19</v>
      </c>
      <c r="D12" s="146"/>
      <c r="E12" s="424"/>
      <c r="F12" s="147"/>
      <c r="H12" s="450"/>
    </row>
    <row r="13" spans="1:16" ht="17.100000000000001" customHeight="1" x14ac:dyDescent="0.15">
      <c r="B13" s="150">
        <v>2</v>
      </c>
      <c r="C13" s="451" t="s">
        <v>20</v>
      </c>
      <c r="D13" s="146"/>
      <c r="E13" s="424"/>
      <c r="F13" s="147"/>
      <c r="H13" s="450"/>
    </row>
    <row r="14" spans="1:16" ht="17.25" x14ac:dyDescent="0.15">
      <c r="B14" s="150">
        <v>3</v>
      </c>
      <c r="C14" s="451" t="s">
        <v>21</v>
      </c>
      <c r="D14" s="146"/>
      <c r="E14" s="424"/>
      <c r="F14" s="147"/>
      <c r="H14" s="450"/>
    </row>
    <row r="15" spans="1:16" ht="17.25" x14ac:dyDescent="0.15">
      <c r="B15" s="150">
        <v>4</v>
      </c>
      <c r="C15" s="452" t="s">
        <v>22</v>
      </c>
      <c r="D15" s="146"/>
      <c r="E15" s="580"/>
      <c r="F15" s="147"/>
      <c r="H15" s="450"/>
      <c r="I15" s="450"/>
    </row>
    <row r="16" spans="1:16" ht="17.25" x14ac:dyDescent="0.15">
      <c r="B16" s="150">
        <v>5</v>
      </c>
      <c r="C16" s="449" t="s">
        <v>23</v>
      </c>
      <c r="D16" s="146"/>
      <c r="E16" s="424"/>
      <c r="F16" s="147"/>
      <c r="H16" s="450"/>
    </row>
    <row r="17" spans="2:9" ht="17.25" x14ac:dyDescent="0.15">
      <c r="B17" s="150">
        <v>6</v>
      </c>
      <c r="C17" s="449" t="s">
        <v>24</v>
      </c>
      <c r="D17" s="146"/>
      <c r="E17" s="424"/>
      <c r="F17" s="147"/>
      <c r="H17" s="450"/>
    </row>
    <row r="18" spans="2:9" ht="17.25" x14ac:dyDescent="0.15">
      <c r="B18" s="150">
        <v>7</v>
      </c>
      <c r="C18" s="94" t="s">
        <v>25</v>
      </c>
      <c r="D18" s="146"/>
      <c r="E18" s="424"/>
      <c r="F18" s="147"/>
      <c r="H18" s="450"/>
    </row>
    <row r="19" spans="2:9" ht="17.25" x14ac:dyDescent="0.15">
      <c r="B19" s="150">
        <v>8</v>
      </c>
      <c r="C19" s="93" t="s">
        <v>26</v>
      </c>
      <c r="D19" s="146"/>
      <c r="E19" s="424"/>
      <c r="F19" s="147"/>
      <c r="H19" s="450"/>
    </row>
    <row r="20" spans="2:9" ht="17.25" x14ac:dyDescent="0.15">
      <c r="B20" s="150">
        <v>9</v>
      </c>
      <c r="C20" s="93" t="s">
        <v>27</v>
      </c>
      <c r="D20" s="146"/>
      <c r="E20" s="424"/>
      <c r="F20" s="147"/>
      <c r="H20" s="450"/>
    </row>
    <row r="21" spans="2:9" ht="17.25" x14ac:dyDescent="0.15">
      <c r="B21" s="150">
        <v>10</v>
      </c>
      <c r="C21" s="93" t="s">
        <v>28</v>
      </c>
      <c r="D21" s="146"/>
      <c r="E21" s="424"/>
      <c r="F21" s="147"/>
      <c r="H21" s="450"/>
    </row>
    <row r="22" spans="2:9" ht="17.25" x14ac:dyDescent="0.15">
      <c r="B22" s="150">
        <v>11</v>
      </c>
      <c r="C22" s="429" t="s">
        <v>699</v>
      </c>
      <c r="D22" s="146"/>
      <c r="E22" s="424"/>
      <c r="F22" s="147"/>
      <c r="H22" s="450"/>
    </row>
    <row r="23" spans="2:9" s="419" customFormat="1" ht="17.25" x14ac:dyDescent="0.15">
      <c r="B23" s="150">
        <v>12</v>
      </c>
      <c r="C23" s="429" t="s">
        <v>700</v>
      </c>
      <c r="D23" s="420"/>
      <c r="E23" s="425"/>
      <c r="F23" s="147"/>
    </row>
    <row r="24" spans="2:9" s="419" customFormat="1" ht="17.25" x14ac:dyDescent="0.15">
      <c r="B24" s="150">
        <v>13</v>
      </c>
      <c r="C24" s="429" t="s">
        <v>29</v>
      </c>
      <c r="D24" s="420"/>
      <c r="E24" s="425"/>
      <c r="F24" s="147"/>
    </row>
    <row r="25" spans="2:9" s="419" customFormat="1" ht="17.25" x14ac:dyDescent="0.15">
      <c r="B25" s="150">
        <v>14</v>
      </c>
      <c r="C25" s="429" t="s">
        <v>701</v>
      </c>
      <c r="D25" s="420"/>
      <c r="E25" s="425"/>
      <c r="F25" s="147"/>
    </row>
    <row r="26" spans="2:9" s="419" customFormat="1" ht="17.25" x14ac:dyDescent="0.15">
      <c r="B26" s="150">
        <v>15</v>
      </c>
      <c r="C26" s="429" t="s">
        <v>702</v>
      </c>
      <c r="D26" s="420"/>
      <c r="E26" s="425"/>
      <c r="F26" s="147"/>
    </row>
    <row r="27" spans="2:9" ht="17.25" x14ac:dyDescent="0.15">
      <c r="B27" s="150">
        <v>16</v>
      </c>
      <c r="C27" s="171" t="s">
        <v>30</v>
      </c>
      <c r="D27" s="146"/>
      <c r="E27" s="424"/>
      <c r="F27" s="147"/>
      <c r="I27" s="450"/>
    </row>
  </sheetData>
  <mergeCells count="11">
    <mergeCell ref="F10:F11"/>
    <mergeCell ref="B1:C1"/>
    <mergeCell ref="B5:C5"/>
    <mergeCell ref="D5:E5"/>
    <mergeCell ref="B6:E6"/>
    <mergeCell ref="F6:H6"/>
    <mergeCell ref="B7:F7"/>
    <mergeCell ref="B8:F8"/>
    <mergeCell ref="B10:B11"/>
    <mergeCell ref="C10:C11"/>
    <mergeCell ref="D10:D11"/>
  </mergeCells>
  <phoneticPr fontId="16"/>
  <dataValidations count="2">
    <dataValidation type="list" allowBlank="1" showInputMessage="1" sqref="E12:E22 E27" xr:uid="{00000000-0002-0000-0000-000000000000}">
      <formula1>"有,提出なし"</formula1>
    </dataValidation>
    <dataValidation type="list" allowBlank="1" showInputMessage="1" sqref="E23:E26"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CB6A5-E5B8-4D3D-B8E5-CEAB1AAFF90D}">
  <sheetPr>
    <pageSetUpPr fitToPage="1"/>
  </sheetPr>
  <dimension ref="A1:Z21"/>
  <sheetViews>
    <sheetView view="pageBreakPreview" zoomScale="70" zoomScaleNormal="85" zoomScaleSheetLayoutView="70" workbookViewId="0">
      <selection activeCell="E19" sqref="E19:N19"/>
    </sheetView>
  </sheetViews>
  <sheetFormatPr defaultColWidth="9" defaultRowHeight="13.5" x14ac:dyDescent="0.15"/>
  <cols>
    <col min="1" max="1" width="3.875" style="614" customWidth="1"/>
    <col min="2" max="2" width="2.125" style="614" customWidth="1"/>
    <col min="3" max="3" width="23.875" style="614" customWidth="1"/>
    <col min="4" max="4" width="25.875" style="614" customWidth="1"/>
    <col min="5" max="14" width="17.5" style="614" customWidth="1"/>
    <col min="15" max="16" width="1.5" style="614" customWidth="1"/>
    <col min="17" max="17" width="6.5" style="614" customWidth="1"/>
    <col min="18" max="18" width="9" style="614"/>
    <col min="19" max="20" width="9" style="614" customWidth="1"/>
    <col min="21" max="26" width="9" style="614"/>
    <col min="27" max="16384" width="9" style="609"/>
  </cols>
  <sheetData>
    <row r="1" spans="1:26" s="630" customFormat="1" ht="29.1" customHeight="1" x14ac:dyDescent="0.15">
      <c r="A1" s="626"/>
      <c r="B1" s="610" t="str">
        <f>コード!A1</f>
        <v>溶融亜鉛めっき鋼帯及び鋼板（輸入者）</v>
      </c>
      <c r="C1" s="590"/>
      <c r="D1" s="590"/>
      <c r="E1" s="625"/>
      <c r="F1" s="590"/>
      <c r="G1" s="590"/>
      <c r="H1" s="590"/>
      <c r="I1" s="590"/>
      <c r="J1" s="590"/>
      <c r="K1" s="590"/>
      <c r="L1" s="590"/>
      <c r="M1" s="590"/>
      <c r="N1" s="590"/>
      <c r="O1" s="590"/>
      <c r="P1" s="590"/>
      <c r="Q1" s="590"/>
      <c r="R1" s="590"/>
      <c r="S1" s="590"/>
      <c r="T1" s="590"/>
      <c r="U1" s="590"/>
      <c r="V1" s="590"/>
      <c r="W1" s="590"/>
      <c r="X1" s="590"/>
      <c r="Y1" s="645"/>
      <c r="Z1" s="590"/>
    </row>
    <row r="2" spans="1:26" ht="16.5" customHeight="1" x14ac:dyDescent="0.15">
      <c r="B2" s="881" t="s">
        <v>521</v>
      </c>
      <c r="C2" s="613"/>
      <c r="D2" s="613"/>
      <c r="E2" s="616"/>
      <c r="F2" s="616"/>
      <c r="G2" s="616"/>
      <c r="H2" s="616"/>
      <c r="I2" s="616"/>
      <c r="J2" s="616"/>
      <c r="K2" s="616"/>
      <c r="L2" s="616"/>
      <c r="M2" s="616"/>
      <c r="N2" s="616"/>
      <c r="O2" s="616"/>
      <c r="P2" s="616"/>
      <c r="Q2" s="616"/>
    </row>
    <row r="3" spans="1:26" ht="30" customHeight="1" thickBot="1" x14ac:dyDescent="0.2">
      <c r="B3" s="611"/>
      <c r="C3" s="613"/>
      <c r="D3" s="613"/>
      <c r="E3" s="616"/>
      <c r="F3" s="616"/>
      <c r="G3" s="616"/>
      <c r="H3" s="616"/>
      <c r="I3" s="616"/>
      <c r="J3" s="616"/>
      <c r="K3" s="616"/>
      <c r="L3" s="616"/>
      <c r="M3" s="616"/>
      <c r="N3" s="616"/>
      <c r="O3" s="616"/>
      <c r="P3" s="616"/>
      <c r="Q3" s="616"/>
    </row>
    <row r="4" spans="1:26" s="595" customFormat="1" ht="17.25" customHeight="1" thickBot="1" x14ac:dyDescent="0.2">
      <c r="A4" s="618"/>
      <c r="B4" s="1182" t="s">
        <v>10</v>
      </c>
      <c r="C4" s="1183"/>
      <c r="D4" s="1183"/>
      <c r="E4" s="1184" t="str">
        <f>IF(様式一覧表!D5="","",様式一覧表!D5)</f>
        <v/>
      </c>
      <c r="F4" s="1185"/>
      <c r="G4" s="1186"/>
      <c r="H4" s="592"/>
      <c r="I4" s="592"/>
      <c r="J4" s="592"/>
      <c r="K4" s="592"/>
      <c r="L4" s="592"/>
      <c r="M4" s="592"/>
      <c r="N4" s="592"/>
      <c r="O4" s="592"/>
      <c r="P4" s="592"/>
      <c r="Q4" s="592"/>
      <c r="R4" s="617"/>
      <c r="S4" s="618"/>
      <c r="T4" s="618"/>
      <c r="U4" s="618"/>
      <c r="V4" s="618"/>
      <c r="W4" s="618"/>
      <c r="X4" s="618"/>
      <c r="Y4" s="618"/>
      <c r="Z4" s="618"/>
    </row>
    <row r="5" spans="1:26" s="595" customFormat="1" ht="5.0999999999999996" customHeight="1" x14ac:dyDescent="0.15">
      <c r="A5" s="618"/>
      <c r="B5" s="1187"/>
      <c r="C5" s="1187"/>
      <c r="D5" s="1187"/>
      <c r="E5" s="1188"/>
      <c r="F5" s="1188"/>
      <c r="G5" s="1188"/>
      <c r="H5" s="592"/>
      <c r="I5" s="592"/>
      <c r="J5" s="592"/>
      <c r="K5" s="592"/>
      <c r="L5" s="592"/>
      <c r="M5" s="592"/>
      <c r="N5" s="592"/>
      <c r="O5" s="592"/>
      <c r="P5" s="592"/>
      <c r="Q5" s="592"/>
      <c r="R5" s="617"/>
      <c r="S5" s="618"/>
      <c r="T5" s="618"/>
      <c r="U5" s="618"/>
      <c r="V5" s="618"/>
      <c r="W5" s="618"/>
      <c r="X5" s="618"/>
      <c r="Y5" s="618"/>
      <c r="Z5" s="618"/>
    </row>
    <row r="6" spans="1:26" ht="16.5" customHeight="1" x14ac:dyDescent="0.15">
      <c r="A6" s="613"/>
      <c r="B6" s="881" t="s">
        <v>522</v>
      </c>
      <c r="C6" s="613"/>
      <c r="D6" s="613"/>
      <c r="E6" s="619"/>
      <c r="F6" s="619"/>
      <c r="G6" s="619"/>
      <c r="H6" s="619"/>
      <c r="I6" s="619"/>
      <c r="J6" s="619"/>
      <c r="K6" s="619"/>
      <c r="L6" s="619"/>
      <c r="M6" s="619"/>
      <c r="N6" s="619"/>
      <c r="O6" s="619"/>
      <c r="P6" s="619"/>
      <c r="Q6" s="619"/>
    </row>
    <row r="7" spans="1:26" ht="26.25" customHeight="1" thickBot="1" x14ac:dyDescent="0.2">
      <c r="A7" s="613"/>
      <c r="B7" s="613"/>
      <c r="C7" s="1220" t="s">
        <v>828</v>
      </c>
      <c r="D7" s="1220"/>
      <c r="E7" s="1220"/>
      <c r="F7" s="1220"/>
      <c r="G7" s="1220"/>
      <c r="H7" s="1220"/>
      <c r="I7" s="1220"/>
      <c r="J7" s="1220"/>
      <c r="K7" s="1220"/>
      <c r="L7" s="1220"/>
      <c r="M7" s="1220"/>
      <c r="N7" s="1220"/>
      <c r="O7" s="413"/>
      <c r="P7" s="413"/>
      <c r="Q7" s="413"/>
    </row>
    <row r="8" spans="1:26" ht="21.6" customHeight="1" thickBot="1" x14ac:dyDescent="0.2">
      <c r="A8" s="613"/>
      <c r="B8" s="613"/>
      <c r="C8" s="793" t="s">
        <v>523</v>
      </c>
      <c r="D8" s="794"/>
      <c r="E8" s="622"/>
      <c r="F8" s="622"/>
      <c r="G8" s="622"/>
      <c r="H8" s="622"/>
      <c r="I8" s="622"/>
      <c r="J8" s="622"/>
      <c r="K8" s="622"/>
      <c r="L8" s="413"/>
      <c r="M8" s="413"/>
      <c r="N8" s="413"/>
    </row>
    <row r="9" spans="1:26" ht="9" customHeight="1" x14ac:dyDescent="0.15">
      <c r="D9" s="646"/>
      <c r="E9" s="646"/>
      <c r="F9" s="646"/>
      <c r="G9" s="646"/>
      <c r="H9" s="646"/>
      <c r="I9" s="646"/>
      <c r="J9" s="646"/>
      <c r="K9" s="646"/>
      <c r="L9" s="646"/>
      <c r="M9" s="646"/>
      <c r="N9" s="646"/>
      <c r="O9" s="647"/>
      <c r="P9" s="647"/>
      <c r="Q9" s="647"/>
    </row>
    <row r="10" spans="1:26" ht="17.25" customHeight="1" x14ac:dyDescent="0.15">
      <c r="A10" s="613"/>
      <c r="B10" s="881" t="s">
        <v>524</v>
      </c>
      <c r="O10" s="621"/>
      <c r="P10" s="621"/>
      <c r="Q10" s="621"/>
    </row>
    <row r="11" spans="1:26" ht="32.1" customHeight="1" x14ac:dyDescent="0.15">
      <c r="A11" s="613"/>
      <c r="B11" s="613"/>
      <c r="C11" s="1220" t="s">
        <v>525</v>
      </c>
      <c r="D11" s="1220"/>
      <c r="E11" s="1220"/>
      <c r="F11" s="1220"/>
      <c r="G11" s="1220"/>
      <c r="H11" s="1220"/>
      <c r="I11" s="1220"/>
      <c r="J11" s="1220"/>
      <c r="K11" s="1220"/>
      <c r="L11" s="1220"/>
      <c r="M11" s="1220"/>
      <c r="N11" s="1220"/>
      <c r="O11" s="622"/>
      <c r="P11" s="622"/>
      <c r="Q11" s="622"/>
    </row>
    <row r="12" spans="1:26" ht="67.5" customHeight="1" thickBot="1" x14ac:dyDescent="0.2">
      <c r="A12" s="613"/>
      <c r="B12" s="613"/>
      <c r="C12" s="1212" t="s">
        <v>829</v>
      </c>
      <c r="D12" s="1212"/>
      <c r="E12" s="1212"/>
      <c r="F12" s="1212"/>
      <c r="G12" s="1212"/>
      <c r="H12" s="1212"/>
      <c r="I12" s="1212"/>
      <c r="J12" s="1212"/>
      <c r="K12" s="1212"/>
      <c r="L12" s="1212"/>
      <c r="M12" s="1212"/>
      <c r="N12" s="1212"/>
      <c r="O12" s="622"/>
      <c r="P12" s="622"/>
      <c r="Q12" s="622"/>
    </row>
    <row r="13" spans="1:26" ht="28.5" customHeight="1" x14ac:dyDescent="0.15">
      <c r="C13" s="1228" t="s">
        <v>526</v>
      </c>
      <c r="D13" s="1229"/>
      <c r="E13" s="1229"/>
      <c r="F13" s="1229"/>
      <c r="G13" s="1229"/>
      <c r="H13" s="1229"/>
      <c r="I13" s="1229"/>
      <c r="J13" s="1229"/>
      <c r="K13" s="1229"/>
      <c r="L13" s="1229"/>
      <c r="M13" s="1229"/>
      <c r="N13" s="1230"/>
      <c r="O13" s="413"/>
      <c r="P13" s="413"/>
    </row>
    <row r="14" spans="1:26" ht="28.5" customHeight="1" x14ac:dyDescent="0.15">
      <c r="C14" s="1231" t="s">
        <v>830</v>
      </c>
      <c r="D14" s="1232"/>
      <c r="E14" s="1216" t="s">
        <v>527</v>
      </c>
      <c r="F14" s="1217"/>
      <c r="G14" s="1217"/>
      <c r="H14" s="1217"/>
      <c r="I14" s="1217"/>
      <c r="J14" s="1217"/>
      <c r="K14" s="1217"/>
      <c r="L14" s="1217"/>
      <c r="M14" s="1217"/>
      <c r="N14" s="1219"/>
      <c r="O14" s="413"/>
      <c r="P14" s="413"/>
    </row>
    <row r="15" spans="1:26" ht="54.75" customHeight="1" x14ac:dyDescent="0.15">
      <c r="C15" s="1222"/>
      <c r="D15" s="1223"/>
      <c r="E15" s="569"/>
      <c r="F15" s="489"/>
      <c r="G15" s="489"/>
      <c r="H15" s="489"/>
      <c r="I15" s="489"/>
      <c r="J15" s="489"/>
      <c r="K15" s="489"/>
      <c r="L15" s="489"/>
      <c r="M15" s="489"/>
      <c r="N15" s="581"/>
    </row>
    <row r="16" spans="1:26" ht="54.75" customHeight="1" x14ac:dyDescent="0.15">
      <c r="C16" s="1226"/>
      <c r="D16" s="1227"/>
      <c r="E16" s="1204"/>
      <c r="F16" s="1205"/>
      <c r="G16" s="1205"/>
      <c r="H16" s="1205"/>
      <c r="I16" s="1205"/>
      <c r="J16" s="1205"/>
      <c r="K16" s="1205"/>
      <c r="L16" s="1205"/>
      <c r="M16" s="1205"/>
      <c r="N16" s="1207"/>
    </row>
    <row r="17" spans="3:14" ht="54.75" customHeight="1" x14ac:dyDescent="0.15">
      <c r="C17" s="1222"/>
      <c r="D17" s="1223"/>
      <c r="E17" s="1204"/>
      <c r="F17" s="1205"/>
      <c r="G17" s="1205"/>
      <c r="H17" s="1205"/>
      <c r="I17" s="1205"/>
      <c r="J17" s="1205"/>
      <c r="K17" s="1205"/>
      <c r="L17" s="1205"/>
      <c r="M17" s="1205"/>
      <c r="N17" s="1207"/>
    </row>
    <row r="18" spans="3:14" ht="54.75" customHeight="1" x14ac:dyDescent="0.15">
      <c r="C18" s="1222"/>
      <c r="D18" s="1223"/>
      <c r="E18" s="1204"/>
      <c r="F18" s="1205"/>
      <c r="G18" s="1205"/>
      <c r="H18" s="1205"/>
      <c r="I18" s="1205"/>
      <c r="J18" s="1205"/>
      <c r="K18" s="1205"/>
      <c r="L18" s="1205"/>
      <c r="M18" s="1205"/>
      <c r="N18" s="1207"/>
    </row>
    <row r="19" spans="3:14" ht="54.75" customHeight="1" x14ac:dyDescent="0.15">
      <c r="C19" s="1222"/>
      <c r="D19" s="1223"/>
      <c r="E19" s="1204"/>
      <c r="F19" s="1205"/>
      <c r="G19" s="1205"/>
      <c r="H19" s="1205"/>
      <c r="I19" s="1205"/>
      <c r="J19" s="1205"/>
      <c r="K19" s="1205"/>
      <c r="L19" s="1205"/>
      <c r="M19" s="1205"/>
      <c r="N19" s="1207"/>
    </row>
    <row r="20" spans="3:14" ht="54.75" customHeight="1" thickBot="1" x14ac:dyDescent="0.2">
      <c r="C20" s="1224"/>
      <c r="D20" s="1225"/>
      <c r="E20" s="1208"/>
      <c r="F20" s="1209"/>
      <c r="G20" s="1209"/>
      <c r="H20" s="1209"/>
      <c r="I20" s="1209"/>
      <c r="J20" s="1209"/>
      <c r="K20" s="1209"/>
      <c r="L20" s="1209"/>
      <c r="M20" s="1209"/>
      <c r="N20" s="1211"/>
    </row>
    <row r="21" spans="3:14" ht="8.1" customHeight="1" x14ac:dyDescent="0.15"/>
  </sheetData>
  <mergeCells count="21">
    <mergeCell ref="C11:N11"/>
    <mergeCell ref="B4:D4"/>
    <mergeCell ref="E4:G4"/>
    <mergeCell ref="B5:D5"/>
    <mergeCell ref="E5:G5"/>
    <mergeCell ref="C7:N7"/>
    <mergeCell ref="C12:N12"/>
    <mergeCell ref="C13:N13"/>
    <mergeCell ref="C14:D14"/>
    <mergeCell ref="E14:N14"/>
    <mergeCell ref="C15:D15"/>
    <mergeCell ref="C19:D19"/>
    <mergeCell ref="E19:N19"/>
    <mergeCell ref="C20:D20"/>
    <mergeCell ref="E20:N20"/>
    <mergeCell ref="C16:D16"/>
    <mergeCell ref="E16:N16"/>
    <mergeCell ref="C17:D17"/>
    <mergeCell ref="E17:N17"/>
    <mergeCell ref="C18:D18"/>
    <mergeCell ref="E18:N18"/>
  </mergeCells>
  <phoneticPr fontId="16"/>
  <dataValidations count="1">
    <dataValidation type="list" allowBlank="1" showInputMessage="1" showErrorMessage="1" sqref="D8" xr:uid="{36918624-08F1-48F9-9990-367142CFAD3C}">
      <formula1>"有, 無"</formula1>
    </dataValidation>
  </dataValidations>
  <pageMargins left="0.70866141732283472" right="0.70866141732283472" top="0.74803149606299213" bottom="0.74803149606299213" header="0.31496062992125984" footer="0.31496062992125984"/>
  <pageSetup paperSize="9" scale="38" orientation="portrait" r:id="rId1"/>
  <headerFooter>
    <oddHeader>&amp;R&amp;U開示版・非開示版&amp;U
※上記いずれかに丸をつけてください。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view="pageBreakPreview" zoomScaleNormal="85" zoomScaleSheetLayoutView="100" workbookViewId="0">
      <selection activeCell="B7" sqref="B7:I12"/>
    </sheetView>
  </sheetViews>
  <sheetFormatPr defaultColWidth="9" defaultRowHeight="15" customHeight="1" x14ac:dyDescent="0.15"/>
  <cols>
    <col min="1" max="1" width="3.125" style="618" customWidth="1"/>
    <col min="2" max="2" width="3.5" style="618" customWidth="1"/>
    <col min="3" max="3" width="5.5" style="618" customWidth="1"/>
    <col min="4" max="4" width="22.5" style="618" customWidth="1"/>
    <col min="5" max="5" width="3" style="618" bestFit="1" customWidth="1"/>
    <col min="6" max="6" width="10.5" style="618" customWidth="1"/>
    <col min="7" max="7" width="18.5" style="618" customWidth="1"/>
    <col min="8" max="8" width="23.875" style="618" customWidth="1"/>
    <col min="9" max="9" width="2.125" style="618" customWidth="1"/>
    <col min="10" max="10" width="1.5" style="618" customWidth="1"/>
    <col min="11" max="13" width="9" style="618"/>
    <col min="14" max="16384" width="9" style="595"/>
  </cols>
  <sheetData>
    <row r="1" spans="1:16" ht="23.25" customHeight="1" x14ac:dyDescent="0.15">
      <c r="A1" s="626" t="str">
        <f>コード!A1</f>
        <v>溶融亜鉛めっき鋼帯及び鋼板（輸入者）</v>
      </c>
    </row>
    <row r="2" spans="1:16" s="630" customFormat="1" ht="26.25" customHeight="1" x14ac:dyDescent="0.15">
      <c r="A2" s="627" t="s">
        <v>528</v>
      </c>
      <c r="B2" s="629"/>
      <c r="C2" s="629"/>
      <c r="D2" s="629"/>
      <c r="E2" s="629"/>
      <c r="F2" s="629"/>
      <c r="G2" s="629"/>
      <c r="H2" s="629"/>
      <c r="I2" s="629"/>
      <c r="J2" s="629"/>
      <c r="K2" s="590"/>
      <c r="L2" s="590"/>
      <c r="M2" s="590"/>
    </row>
    <row r="3" spans="1:16" s="630" customFormat="1" ht="21" customHeight="1" thickBot="1" x14ac:dyDescent="0.2">
      <c r="A3" s="589"/>
      <c r="B3" s="590"/>
      <c r="C3" s="590"/>
      <c r="D3" s="590"/>
      <c r="E3" s="590"/>
      <c r="F3" s="590"/>
      <c r="G3" s="590"/>
      <c r="H3" s="590"/>
      <c r="I3" s="590"/>
      <c r="J3" s="590"/>
      <c r="K3" s="590"/>
      <c r="L3" s="590"/>
      <c r="M3" s="590"/>
      <c r="P3" s="591"/>
    </row>
    <row r="4" spans="1:16" ht="17.25" customHeight="1" thickBot="1" x14ac:dyDescent="0.2">
      <c r="B4" s="1182" t="s">
        <v>10</v>
      </c>
      <c r="C4" s="1183"/>
      <c r="D4" s="1183"/>
      <c r="E4" s="1252"/>
      <c r="F4" s="1184" t="str">
        <f>IF(様式一覧表!D5="","",様式一覧表!D5)</f>
        <v/>
      </c>
      <c r="G4" s="1185"/>
      <c r="H4" s="1186"/>
      <c r="I4" s="592"/>
      <c r="J4" s="592"/>
      <c r="K4" s="592"/>
      <c r="L4" s="592"/>
      <c r="M4" s="592"/>
      <c r="N4" s="594"/>
    </row>
    <row r="5" spans="1:16" ht="17.25" customHeight="1" x14ac:dyDescent="0.15">
      <c r="B5" s="1187"/>
      <c r="C5" s="1187"/>
      <c r="D5" s="1187"/>
      <c r="E5" s="1187"/>
      <c r="F5" s="1188"/>
      <c r="G5" s="1188"/>
      <c r="H5" s="1188"/>
      <c r="I5" s="592"/>
      <c r="J5" s="592"/>
      <c r="K5" s="592"/>
      <c r="L5" s="592"/>
      <c r="M5" s="592"/>
      <c r="N5" s="594"/>
    </row>
    <row r="6" spans="1:16" ht="21" customHeight="1" x14ac:dyDescent="0.15">
      <c r="A6" s="628" t="s">
        <v>529</v>
      </c>
    </row>
    <row r="7" spans="1:16" ht="14.85" customHeight="1" x14ac:dyDescent="0.15">
      <c r="B7" s="1251" t="s">
        <v>530</v>
      </c>
      <c r="C7" s="1251"/>
      <c r="D7" s="1251"/>
      <c r="E7" s="1251"/>
      <c r="F7" s="1251"/>
      <c r="G7" s="1251"/>
      <c r="H7" s="1251"/>
      <c r="I7" s="1251"/>
    </row>
    <row r="8" spans="1:16" ht="14.85" customHeight="1" x14ac:dyDescent="0.15">
      <c r="B8" s="1251"/>
      <c r="C8" s="1251"/>
      <c r="D8" s="1251"/>
      <c r="E8" s="1251"/>
      <c r="F8" s="1251"/>
      <c r="G8" s="1251"/>
      <c r="H8" s="1251"/>
      <c r="I8" s="1251"/>
    </row>
    <row r="9" spans="1:16" ht="14.85" customHeight="1" x14ac:dyDescent="0.15">
      <c r="B9" s="1251"/>
      <c r="C9" s="1251"/>
      <c r="D9" s="1251"/>
      <c r="E9" s="1251"/>
      <c r="F9" s="1251"/>
      <c r="G9" s="1251"/>
      <c r="H9" s="1251"/>
      <c r="I9" s="1251"/>
    </row>
    <row r="10" spans="1:16" ht="14.85" customHeight="1" x14ac:dyDescent="0.15">
      <c r="B10" s="1251"/>
      <c r="C10" s="1251"/>
      <c r="D10" s="1251"/>
      <c r="E10" s="1251"/>
      <c r="F10" s="1251"/>
      <c r="G10" s="1251"/>
      <c r="H10" s="1251"/>
      <c r="I10" s="1251"/>
    </row>
    <row r="11" spans="1:16" ht="14.85" customHeight="1" x14ac:dyDescent="0.15">
      <c r="B11" s="1251"/>
      <c r="C11" s="1251"/>
      <c r="D11" s="1251"/>
      <c r="E11" s="1251"/>
      <c r="F11" s="1251"/>
      <c r="G11" s="1251"/>
      <c r="H11" s="1251"/>
      <c r="I11" s="1251"/>
    </row>
    <row r="12" spans="1:16" ht="14.85" customHeight="1" x14ac:dyDescent="0.15">
      <c r="B12" s="1251"/>
      <c r="C12" s="1251"/>
      <c r="D12" s="1251"/>
      <c r="E12" s="1251"/>
      <c r="F12" s="1251"/>
      <c r="G12" s="1251"/>
      <c r="H12" s="1251"/>
      <c r="I12" s="1251"/>
    </row>
    <row r="13" spans="1:16" ht="14.85" customHeight="1" x14ac:dyDescent="0.15">
      <c r="B13" s="1251" t="s">
        <v>531</v>
      </c>
      <c r="C13" s="1251"/>
      <c r="D13" s="1251"/>
      <c r="E13" s="1251"/>
      <c r="F13" s="1251"/>
      <c r="G13" s="1251"/>
      <c r="H13" s="1251"/>
      <c r="I13" s="1251"/>
    </row>
    <row r="14" spans="1:16" ht="7.5" customHeight="1" x14ac:dyDescent="0.15"/>
    <row r="15" spans="1:16" s="632" customFormat="1" ht="15" customHeight="1" x14ac:dyDescent="0.15">
      <c r="A15" s="618"/>
      <c r="B15" s="618"/>
      <c r="C15" s="618"/>
      <c r="D15" s="618"/>
      <c r="E15" s="631"/>
      <c r="F15" s="618"/>
      <c r="G15" s="618"/>
      <c r="H15" s="618"/>
      <c r="I15" s="618"/>
      <c r="J15" s="618"/>
      <c r="K15" s="618"/>
      <c r="L15" s="618"/>
      <c r="M15" s="618"/>
    </row>
    <row r="16" spans="1:16" s="632" customFormat="1" ht="15" customHeight="1" x14ac:dyDescent="0.15">
      <c r="A16" s="618"/>
      <c r="B16" s="1247" t="s">
        <v>505</v>
      </c>
      <c r="C16" s="1248"/>
      <c r="D16" s="1242" t="s">
        <v>532</v>
      </c>
      <c r="E16" s="1243"/>
      <c r="F16" s="1249" t="s">
        <v>503</v>
      </c>
      <c r="G16" s="1250"/>
      <c r="H16" s="1242" t="s">
        <v>533</v>
      </c>
      <c r="I16" s="1243"/>
      <c r="J16" s="618"/>
      <c r="K16" s="618"/>
      <c r="L16" s="618"/>
      <c r="M16" s="618"/>
    </row>
    <row r="17" spans="1:13" s="632" customFormat="1" ht="15" customHeight="1" x14ac:dyDescent="0.15">
      <c r="A17" s="618"/>
      <c r="B17" s="1244" t="s">
        <v>534</v>
      </c>
      <c r="C17" s="1245"/>
      <c r="D17" s="1245"/>
      <c r="E17" s="1246"/>
      <c r="F17" s="633" t="s">
        <v>535</v>
      </c>
      <c r="G17" s="618"/>
      <c r="H17" s="618"/>
      <c r="I17" s="618"/>
      <c r="J17" s="618"/>
      <c r="K17" s="618"/>
      <c r="L17" s="618"/>
      <c r="M17" s="618"/>
    </row>
    <row r="18" spans="1:13" s="632" customFormat="1" ht="15" customHeight="1" x14ac:dyDescent="0.15">
      <c r="A18" s="618"/>
      <c r="B18" s="636" t="s">
        <v>536</v>
      </c>
      <c r="C18" s="637"/>
      <c r="D18" s="638"/>
      <c r="E18" s="639"/>
      <c r="F18" s="405"/>
      <c r="G18" s="618"/>
      <c r="H18" s="618"/>
      <c r="I18" s="618"/>
      <c r="J18" s="618"/>
      <c r="K18" s="618"/>
      <c r="L18" s="618"/>
      <c r="M18" s="618"/>
    </row>
    <row r="19" spans="1:13" s="632" customFormat="1" ht="15" customHeight="1" x14ac:dyDescent="0.15">
      <c r="A19" s="618"/>
      <c r="B19" s="636" t="s">
        <v>537</v>
      </c>
      <c r="C19" s="637"/>
      <c r="D19" s="638"/>
      <c r="E19" s="639"/>
      <c r="F19" s="405"/>
      <c r="G19" s="618"/>
      <c r="H19" s="618"/>
      <c r="I19" s="618"/>
      <c r="J19" s="618"/>
      <c r="K19" s="618"/>
      <c r="L19" s="618"/>
      <c r="M19" s="618"/>
    </row>
    <row r="20" spans="1:13" s="632" customFormat="1" ht="15" customHeight="1" x14ac:dyDescent="0.15">
      <c r="A20" s="618"/>
      <c r="B20" s="636" t="s">
        <v>538</v>
      </c>
      <c r="C20" s="637"/>
      <c r="D20" s="638"/>
      <c r="E20" s="639"/>
      <c r="F20" s="405"/>
      <c r="G20" s="618"/>
      <c r="H20" s="618"/>
      <c r="I20" s="618"/>
      <c r="J20" s="618"/>
      <c r="K20" s="618"/>
      <c r="L20" s="618"/>
      <c r="M20" s="618"/>
    </row>
    <row r="21" spans="1:13" s="632" customFormat="1" ht="15" customHeight="1" x14ac:dyDescent="0.15">
      <c r="A21" s="618"/>
      <c r="B21" s="636" t="s">
        <v>539</v>
      </c>
      <c r="C21" s="637"/>
      <c r="D21" s="638"/>
      <c r="E21" s="639"/>
      <c r="F21" s="405"/>
      <c r="G21" s="618"/>
      <c r="H21" s="618"/>
      <c r="I21" s="618"/>
      <c r="J21" s="618"/>
      <c r="K21" s="618"/>
      <c r="L21" s="618"/>
      <c r="M21" s="618"/>
    </row>
    <row r="22" spans="1:13" s="632" customFormat="1" ht="15" customHeight="1" x14ac:dyDescent="0.15">
      <c r="A22" s="618"/>
      <c r="B22" s="636" t="s">
        <v>540</v>
      </c>
      <c r="C22" s="637"/>
      <c r="D22" s="638"/>
      <c r="E22" s="639"/>
      <c r="F22" s="405"/>
      <c r="G22" s="618"/>
      <c r="H22" s="618"/>
      <c r="I22" s="618"/>
      <c r="J22" s="618"/>
      <c r="K22" s="618"/>
      <c r="L22" s="618"/>
      <c r="M22" s="618"/>
    </row>
    <row r="23" spans="1:13" s="632" customFormat="1" ht="15" customHeight="1" x14ac:dyDescent="0.15">
      <c r="A23" s="618"/>
      <c r="B23" s="636" t="s">
        <v>541</v>
      </c>
      <c r="C23" s="637"/>
      <c r="D23" s="638"/>
      <c r="E23" s="639"/>
      <c r="F23" s="405"/>
      <c r="G23" s="618"/>
      <c r="H23" s="618"/>
      <c r="I23" s="618"/>
      <c r="J23" s="618"/>
      <c r="K23" s="618"/>
      <c r="L23" s="618"/>
      <c r="M23" s="618"/>
    </row>
    <row r="24" spans="1:13" s="632" customFormat="1" ht="15" customHeight="1" x14ac:dyDescent="0.15">
      <c r="A24" s="618"/>
      <c r="B24" s="636" t="s">
        <v>542</v>
      </c>
      <c r="C24" s="637"/>
      <c r="D24" s="638"/>
      <c r="E24" s="639"/>
      <c r="F24" s="405"/>
      <c r="G24" s="618"/>
      <c r="H24" s="618"/>
      <c r="I24" s="618"/>
      <c r="J24" s="618"/>
      <c r="K24" s="618"/>
      <c r="L24" s="618"/>
      <c r="M24" s="618"/>
    </row>
    <row r="25" spans="1:13" s="632" customFormat="1" ht="15" customHeight="1" x14ac:dyDescent="0.15">
      <c r="A25" s="618"/>
      <c r="B25" s="636" t="s">
        <v>543</v>
      </c>
      <c r="C25" s="637"/>
      <c r="D25" s="638"/>
      <c r="E25" s="639"/>
      <c r="F25" s="405"/>
      <c r="G25" s="618"/>
      <c r="H25" s="618"/>
      <c r="I25" s="618"/>
      <c r="J25" s="618"/>
      <c r="K25" s="618"/>
      <c r="L25" s="618"/>
      <c r="M25" s="618"/>
    </row>
    <row r="26" spans="1:13" s="632" customFormat="1" ht="15" customHeight="1" x14ac:dyDescent="0.15">
      <c r="A26" s="618"/>
      <c r="B26" s="636" t="s">
        <v>544</v>
      </c>
      <c r="C26" s="637"/>
      <c r="D26" s="638"/>
      <c r="E26" s="639"/>
      <c r="F26" s="405"/>
      <c r="G26" s="618"/>
      <c r="H26" s="618"/>
      <c r="I26" s="618"/>
      <c r="J26" s="618"/>
      <c r="K26" s="618"/>
      <c r="L26" s="618"/>
      <c r="M26" s="618"/>
    </row>
    <row r="27" spans="1:13" s="632" customFormat="1" ht="15" customHeight="1" x14ac:dyDescent="0.15">
      <c r="A27" s="618"/>
      <c r="B27" s="641" t="s">
        <v>545</v>
      </c>
      <c r="C27" s="642"/>
      <c r="D27" s="643"/>
      <c r="E27" s="644"/>
      <c r="F27" s="409"/>
      <c r="G27" s="618"/>
      <c r="H27" s="618"/>
      <c r="I27" s="618"/>
      <c r="J27" s="618"/>
      <c r="K27" s="618"/>
      <c r="L27" s="618"/>
      <c r="M27" s="618"/>
    </row>
    <row r="28" spans="1:13" s="632" customFormat="1" ht="15" customHeight="1" x14ac:dyDescent="0.15">
      <c r="A28" s="618"/>
      <c r="B28" s="406" t="s">
        <v>546</v>
      </c>
      <c r="C28" s="407"/>
      <c r="D28" s="410"/>
      <c r="E28" s="408" t="s">
        <v>117</v>
      </c>
      <c r="F28" s="409"/>
      <c r="G28" s="618"/>
      <c r="H28" s="618"/>
      <c r="I28" s="618"/>
      <c r="J28" s="618"/>
      <c r="K28" s="618"/>
      <c r="L28" s="618"/>
      <c r="M28" s="618"/>
    </row>
    <row r="29" spans="1:13" s="632" customFormat="1" ht="15" customHeight="1" x14ac:dyDescent="0.15">
      <c r="A29" s="618"/>
      <c r="B29" s="403" t="s">
        <v>546</v>
      </c>
      <c r="C29" s="404"/>
      <c r="D29" s="411"/>
      <c r="E29" s="412" t="s">
        <v>117</v>
      </c>
      <c r="F29" s="405"/>
      <c r="G29" s="618"/>
      <c r="H29" s="618"/>
      <c r="I29" s="618"/>
      <c r="J29" s="618"/>
      <c r="K29" s="618"/>
      <c r="L29" s="618"/>
      <c r="M29" s="618"/>
    </row>
    <row r="30" spans="1:13" s="632" customFormat="1" ht="15" customHeight="1" x14ac:dyDescent="0.15">
      <c r="A30" s="618"/>
      <c r="B30" s="618"/>
      <c r="C30" s="618"/>
      <c r="D30" s="634"/>
      <c r="E30" s="635"/>
      <c r="F30" s="631"/>
      <c r="G30" s="618"/>
      <c r="H30" s="618"/>
      <c r="I30" s="618"/>
      <c r="J30" s="618"/>
      <c r="K30" s="618"/>
      <c r="L30" s="618"/>
      <c r="M30" s="618"/>
    </row>
    <row r="31" spans="1:13" s="632" customFormat="1" ht="15" customHeight="1" x14ac:dyDescent="0.15">
      <c r="A31" s="618"/>
      <c r="B31" s="618" t="s">
        <v>547</v>
      </c>
      <c r="C31" s="618"/>
      <c r="D31" s="618"/>
      <c r="E31" s="618"/>
      <c r="F31" s="618"/>
      <c r="G31" s="618"/>
      <c r="H31" s="618"/>
      <c r="I31" s="618"/>
      <c r="J31" s="618"/>
      <c r="K31" s="618"/>
      <c r="L31" s="618"/>
      <c r="M31" s="618"/>
    </row>
    <row r="32" spans="1:13" ht="15" customHeight="1" x14ac:dyDescent="0.15">
      <c r="B32" s="1238" t="s">
        <v>505</v>
      </c>
      <c r="C32" s="1239"/>
      <c r="D32" s="1233"/>
      <c r="E32" s="1234"/>
      <c r="F32" s="1240" t="s">
        <v>866</v>
      </c>
      <c r="G32" s="1241"/>
      <c r="H32" s="1233"/>
      <c r="I32" s="1234"/>
      <c r="J32" s="413"/>
    </row>
    <row r="33" spans="2:15" ht="15" customHeight="1" x14ac:dyDescent="0.15">
      <c r="B33" s="1244" t="s">
        <v>534</v>
      </c>
      <c r="C33" s="1245"/>
      <c r="D33" s="1245"/>
      <c r="E33" s="1246"/>
      <c r="F33" s="401" t="s">
        <v>535</v>
      </c>
    </row>
    <row r="34" spans="2:15" ht="15" customHeight="1" x14ac:dyDescent="0.15">
      <c r="B34" s="636" t="s">
        <v>536</v>
      </c>
      <c r="C34" s="637"/>
      <c r="D34" s="638"/>
      <c r="E34" s="639"/>
      <c r="F34" s="405"/>
    </row>
    <row r="35" spans="2:15" ht="15" customHeight="1" x14ac:dyDescent="0.15">
      <c r="B35" s="636" t="s">
        <v>537</v>
      </c>
      <c r="C35" s="637"/>
      <c r="D35" s="638"/>
      <c r="E35" s="639"/>
      <c r="F35" s="405"/>
      <c r="O35" s="640"/>
    </row>
    <row r="36" spans="2:15" ht="15" customHeight="1" x14ac:dyDescent="0.15">
      <c r="B36" s="636" t="s">
        <v>538</v>
      </c>
      <c r="C36" s="637"/>
      <c r="D36" s="638"/>
      <c r="E36" s="639"/>
      <c r="F36" s="405"/>
    </row>
    <row r="37" spans="2:15" ht="15" customHeight="1" x14ac:dyDescent="0.15">
      <c r="B37" s="636" t="s">
        <v>539</v>
      </c>
      <c r="C37" s="637"/>
      <c r="D37" s="638"/>
      <c r="E37" s="639"/>
      <c r="F37" s="405"/>
    </row>
    <row r="38" spans="2:15" ht="15" customHeight="1" x14ac:dyDescent="0.15">
      <c r="B38" s="636" t="s">
        <v>540</v>
      </c>
      <c r="C38" s="637"/>
      <c r="D38" s="638"/>
      <c r="E38" s="639"/>
      <c r="F38" s="405"/>
    </row>
    <row r="39" spans="2:15" ht="15" customHeight="1" x14ac:dyDescent="0.15">
      <c r="B39" s="636" t="s">
        <v>541</v>
      </c>
      <c r="C39" s="637"/>
      <c r="D39" s="638"/>
      <c r="E39" s="639"/>
      <c r="F39" s="405"/>
    </row>
    <row r="40" spans="2:15" ht="15" customHeight="1" x14ac:dyDescent="0.15">
      <c r="B40" s="636" t="s">
        <v>542</v>
      </c>
      <c r="C40" s="637"/>
      <c r="D40" s="638"/>
      <c r="E40" s="639"/>
      <c r="F40" s="405"/>
    </row>
    <row r="41" spans="2:15" ht="15" customHeight="1" x14ac:dyDescent="0.15">
      <c r="B41" s="636" t="s">
        <v>543</v>
      </c>
      <c r="C41" s="637"/>
      <c r="D41" s="638"/>
      <c r="E41" s="639"/>
      <c r="F41" s="405"/>
    </row>
    <row r="42" spans="2:15" ht="15" customHeight="1" x14ac:dyDescent="0.15">
      <c r="B42" s="636" t="s">
        <v>544</v>
      </c>
      <c r="C42" s="637"/>
      <c r="D42" s="638"/>
      <c r="E42" s="639"/>
      <c r="F42" s="405"/>
    </row>
    <row r="43" spans="2:15" ht="15" customHeight="1" x14ac:dyDescent="0.15">
      <c r="B43" s="641" t="s">
        <v>545</v>
      </c>
      <c r="C43" s="642"/>
      <c r="D43" s="643"/>
      <c r="E43" s="644"/>
      <c r="F43" s="409"/>
    </row>
    <row r="44" spans="2:15" ht="15" customHeight="1" x14ac:dyDescent="0.15">
      <c r="B44" s="406" t="s">
        <v>546</v>
      </c>
      <c r="C44" s="407"/>
      <c r="D44" s="410"/>
      <c r="E44" s="408" t="s">
        <v>117</v>
      </c>
      <c r="F44" s="409"/>
    </row>
    <row r="45" spans="2:15" ht="15" customHeight="1" x14ac:dyDescent="0.15">
      <c r="B45" s="403" t="s">
        <v>546</v>
      </c>
      <c r="C45" s="404"/>
      <c r="D45" s="411"/>
      <c r="E45" s="412" t="s">
        <v>117</v>
      </c>
      <c r="F45" s="405"/>
    </row>
    <row r="47" spans="2:15" ht="15" customHeight="1" x14ac:dyDescent="0.15">
      <c r="B47" s="1238" t="s">
        <v>505</v>
      </c>
      <c r="C47" s="1239"/>
      <c r="D47" s="1233"/>
      <c r="E47" s="1234"/>
      <c r="F47" s="1240" t="s">
        <v>866</v>
      </c>
      <c r="G47" s="1241"/>
      <c r="H47" s="1233"/>
      <c r="I47" s="1234"/>
    </row>
    <row r="48" spans="2:15" ht="15" customHeight="1" x14ac:dyDescent="0.15">
      <c r="B48" s="1235" t="s">
        <v>534</v>
      </c>
      <c r="C48" s="1236"/>
      <c r="D48" s="1236"/>
      <c r="E48" s="1237"/>
      <c r="F48" s="401" t="s">
        <v>535</v>
      </c>
    </row>
    <row r="49" spans="2:9" ht="15" customHeight="1" x14ac:dyDescent="0.15">
      <c r="B49" s="402" t="s">
        <v>536</v>
      </c>
      <c r="C49" s="637"/>
      <c r="D49" s="638"/>
      <c r="E49" s="639"/>
      <c r="F49" s="405"/>
    </row>
    <row r="50" spans="2:9" ht="15" customHeight="1" x14ac:dyDescent="0.15">
      <c r="B50" s="402" t="s">
        <v>537</v>
      </c>
      <c r="C50" s="637"/>
      <c r="D50" s="638"/>
      <c r="E50" s="639"/>
      <c r="F50" s="405"/>
    </row>
    <row r="51" spans="2:9" ht="15" customHeight="1" x14ac:dyDescent="0.15">
      <c r="B51" s="402" t="s">
        <v>538</v>
      </c>
      <c r="C51" s="637"/>
      <c r="D51" s="638"/>
      <c r="E51" s="639"/>
      <c r="F51" s="405"/>
    </row>
    <row r="52" spans="2:9" ht="15" customHeight="1" x14ac:dyDescent="0.15">
      <c r="B52" s="402" t="s">
        <v>539</v>
      </c>
      <c r="C52" s="637"/>
      <c r="D52" s="638"/>
      <c r="E52" s="639"/>
      <c r="F52" s="405"/>
    </row>
    <row r="53" spans="2:9" ht="15" customHeight="1" x14ac:dyDescent="0.15">
      <c r="B53" s="402" t="s">
        <v>540</v>
      </c>
      <c r="C53" s="637"/>
      <c r="D53" s="638"/>
      <c r="E53" s="639"/>
      <c r="F53" s="405"/>
    </row>
    <row r="54" spans="2:9" ht="15" customHeight="1" x14ac:dyDescent="0.15">
      <c r="B54" s="402" t="s">
        <v>541</v>
      </c>
      <c r="C54" s="637"/>
      <c r="D54" s="638"/>
      <c r="E54" s="639"/>
      <c r="F54" s="405"/>
    </row>
    <row r="55" spans="2:9" ht="15" customHeight="1" x14ac:dyDescent="0.15">
      <c r="B55" s="402" t="s">
        <v>542</v>
      </c>
      <c r="C55" s="637"/>
      <c r="D55" s="638"/>
      <c r="E55" s="639"/>
      <c r="F55" s="405"/>
    </row>
    <row r="56" spans="2:9" ht="15" customHeight="1" x14ac:dyDescent="0.15">
      <c r="B56" s="402" t="s">
        <v>543</v>
      </c>
      <c r="C56" s="637"/>
      <c r="D56" s="638"/>
      <c r="E56" s="639"/>
      <c r="F56" s="405"/>
    </row>
    <row r="57" spans="2:9" ht="15" customHeight="1" x14ac:dyDescent="0.15">
      <c r="B57" s="402" t="s">
        <v>544</v>
      </c>
      <c r="C57" s="637"/>
      <c r="D57" s="638"/>
      <c r="E57" s="639"/>
      <c r="F57" s="405"/>
    </row>
    <row r="58" spans="2:9" ht="15" customHeight="1" x14ac:dyDescent="0.15">
      <c r="B58" s="406" t="s">
        <v>545</v>
      </c>
      <c r="C58" s="642"/>
      <c r="D58" s="643"/>
      <c r="E58" s="644"/>
      <c r="F58" s="409"/>
    </row>
    <row r="59" spans="2:9" ht="15" customHeight="1" x14ac:dyDescent="0.15">
      <c r="B59" s="406" t="s">
        <v>546</v>
      </c>
      <c r="C59" s="407"/>
      <c r="D59" s="410"/>
      <c r="E59" s="408" t="s">
        <v>117</v>
      </c>
      <c r="F59" s="409"/>
    </row>
    <row r="60" spans="2:9" ht="15" customHeight="1" x14ac:dyDescent="0.15">
      <c r="B60" s="403" t="s">
        <v>546</v>
      </c>
      <c r="C60" s="404"/>
      <c r="D60" s="411"/>
      <c r="E60" s="412" t="s">
        <v>117</v>
      </c>
      <c r="F60" s="405"/>
    </row>
    <row r="62" spans="2:9" ht="15" customHeight="1" x14ac:dyDescent="0.15">
      <c r="B62" s="1238" t="s">
        <v>505</v>
      </c>
      <c r="C62" s="1239"/>
      <c r="D62" s="1233"/>
      <c r="E62" s="1234"/>
      <c r="F62" s="1240" t="s">
        <v>866</v>
      </c>
      <c r="G62" s="1241"/>
      <c r="H62" s="1233"/>
      <c r="I62" s="1234"/>
    </row>
    <row r="63" spans="2:9" ht="15" customHeight="1" x14ac:dyDescent="0.15">
      <c r="B63" s="1235" t="s">
        <v>534</v>
      </c>
      <c r="C63" s="1236"/>
      <c r="D63" s="1236"/>
      <c r="E63" s="1237"/>
      <c r="F63" s="401" t="s">
        <v>535</v>
      </c>
    </row>
    <row r="64" spans="2:9" ht="15" customHeight="1" x14ac:dyDescent="0.15">
      <c r="B64" s="637" t="s">
        <v>536</v>
      </c>
      <c r="C64" s="638"/>
      <c r="D64" s="638"/>
      <c r="E64" s="639"/>
      <c r="F64" s="405"/>
    </row>
    <row r="65" spans="2:9" ht="15" customHeight="1" x14ac:dyDescent="0.15">
      <c r="B65" s="637" t="s">
        <v>537</v>
      </c>
      <c r="C65" s="638"/>
      <c r="D65" s="638"/>
      <c r="E65" s="639"/>
      <c r="F65" s="405"/>
    </row>
    <row r="66" spans="2:9" ht="15" customHeight="1" x14ac:dyDescent="0.15">
      <c r="B66" s="637" t="s">
        <v>538</v>
      </c>
      <c r="C66" s="638"/>
      <c r="D66" s="638"/>
      <c r="E66" s="639"/>
      <c r="F66" s="405"/>
    </row>
    <row r="67" spans="2:9" ht="15" customHeight="1" x14ac:dyDescent="0.15">
      <c r="B67" s="637" t="s">
        <v>539</v>
      </c>
      <c r="C67" s="638"/>
      <c r="D67" s="638"/>
      <c r="E67" s="639"/>
      <c r="F67" s="405"/>
    </row>
    <row r="68" spans="2:9" ht="15" customHeight="1" x14ac:dyDescent="0.15">
      <c r="B68" s="637" t="s">
        <v>540</v>
      </c>
      <c r="C68" s="638"/>
      <c r="D68" s="638"/>
      <c r="E68" s="639"/>
      <c r="F68" s="405"/>
    </row>
    <row r="69" spans="2:9" ht="15" customHeight="1" x14ac:dyDescent="0.15">
      <c r="B69" s="637" t="s">
        <v>541</v>
      </c>
      <c r="C69" s="638"/>
      <c r="D69" s="638"/>
      <c r="E69" s="639"/>
      <c r="F69" s="405"/>
    </row>
    <row r="70" spans="2:9" ht="15" customHeight="1" x14ac:dyDescent="0.15">
      <c r="B70" s="637" t="s">
        <v>542</v>
      </c>
      <c r="C70" s="638"/>
      <c r="D70" s="638"/>
      <c r="E70" s="639"/>
      <c r="F70" s="405"/>
    </row>
    <row r="71" spans="2:9" ht="15" customHeight="1" x14ac:dyDescent="0.15">
      <c r="B71" s="637" t="s">
        <v>543</v>
      </c>
      <c r="C71" s="638"/>
      <c r="D71" s="638"/>
      <c r="E71" s="639"/>
      <c r="F71" s="405"/>
    </row>
    <row r="72" spans="2:9" ht="15" customHeight="1" x14ac:dyDescent="0.15">
      <c r="B72" s="637" t="s">
        <v>544</v>
      </c>
      <c r="C72" s="638"/>
      <c r="D72" s="638"/>
      <c r="E72" s="639"/>
      <c r="F72" s="405"/>
    </row>
    <row r="73" spans="2:9" ht="15" customHeight="1" x14ac:dyDescent="0.15">
      <c r="B73" s="641" t="s">
        <v>545</v>
      </c>
      <c r="C73" s="642"/>
      <c r="D73" s="643"/>
      <c r="E73" s="644"/>
      <c r="F73" s="409"/>
    </row>
    <row r="74" spans="2:9" ht="15" customHeight="1" x14ac:dyDescent="0.15">
      <c r="B74" s="406" t="s">
        <v>546</v>
      </c>
      <c r="C74" s="407"/>
      <c r="D74" s="410"/>
      <c r="E74" s="408" t="s">
        <v>117</v>
      </c>
      <c r="F74" s="409"/>
    </row>
    <row r="75" spans="2:9" ht="15" customHeight="1" x14ac:dyDescent="0.15">
      <c r="B75" s="403" t="s">
        <v>546</v>
      </c>
      <c r="C75" s="404"/>
      <c r="D75" s="411"/>
      <c r="E75" s="412" t="s">
        <v>117</v>
      </c>
      <c r="F75" s="405"/>
    </row>
    <row r="78" spans="2:9" ht="15" customHeight="1" x14ac:dyDescent="0.15">
      <c r="B78" s="1238" t="s">
        <v>505</v>
      </c>
      <c r="C78" s="1239"/>
      <c r="D78" s="1233"/>
      <c r="E78" s="1234"/>
      <c r="F78" s="1240" t="s">
        <v>866</v>
      </c>
      <c r="G78" s="1241"/>
      <c r="H78" s="1233"/>
      <c r="I78" s="1234"/>
    </row>
    <row r="79" spans="2:9" ht="15" customHeight="1" x14ac:dyDescent="0.15">
      <c r="B79" s="1235" t="s">
        <v>534</v>
      </c>
      <c r="C79" s="1236"/>
      <c r="D79" s="1236"/>
      <c r="E79" s="1237"/>
      <c r="F79" s="401" t="s">
        <v>535</v>
      </c>
    </row>
    <row r="80" spans="2:9" ht="15" customHeight="1" x14ac:dyDescent="0.15">
      <c r="B80" s="402" t="s">
        <v>536</v>
      </c>
      <c r="C80" s="637"/>
      <c r="D80" s="638"/>
      <c r="E80" s="639"/>
      <c r="F80" s="405"/>
    </row>
    <row r="81" spans="2:9" ht="15" customHeight="1" x14ac:dyDescent="0.15">
      <c r="B81" s="402" t="s">
        <v>537</v>
      </c>
      <c r="C81" s="637"/>
      <c r="D81" s="638"/>
      <c r="E81" s="639"/>
      <c r="F81" s="405"/>
    </row>
    <row r="82" spans="2:9" ht="15" customHeight="1" x14ac:dyDescent="0.15">
      <c r="B82" s="402" t="s">
        <v>538</v>
      </c>
      <c r="C82" s="637"/>
      <c r="D82" s="638"/>
      <c r="E82" s="639"/>
      <c r="F82" s="405"/>
    </row>
    <row r="83" spans="2:9" ht="15" customHeight="1" x14ac:dyDescent="0.15">
      <c r="B83" s="402" t="s">
        <v>539</v>
      </c>
      <c r="C83" s="637"/>
      <c r="D83" s="638"/>
      <c r="E83" s="639"/>
      <c r="F83" s="405"/>
    </row>
    <row r="84" spans="2:9" ht="15" customHeight="1" x14ac:dyDescent="0.15">
      <c r="B84" s="402" t="s">
        <v>540</v>
      </c>
      <c r="C84" s="637"/>
      <c r="D84" s="638"/>
      <c r="E84" s="639"/>
      <c r="F84" s="405"/>
    </row>
    <row r="85" spans="2:9" ht="15" customHeight="1" x14ac:dyDescent="0.15">
      <c r="B85" s="402" t="s">
        <v>541</v>
      </c>
      <c r="C85" s="637"/>
      <c r="D85" s="638"/>
      <c r="E85" s="639"/>
      <c r="F85" s="405"/>
    </row>
    <row r="86" spans="2:9" ht="15" customHeight="1" x14ac:dyDescent="0.15">
      <c r="B86" s="402" t="s">
        <v>542</v>
      </c>
      <c r="C86" s="637"/>
      <c r="D86" s="638"/>
      <c r="E86" s="639"/>
      <c r="F86" s="405"/>
    </row>
    <row r="87" spans="2:9" ht="15" customHeight="1" x14ac:dyDescent="0.15">
      <c r="B87" s="402" t="s">
        <v>543</v>
      </c>
      <c r="C87" s="637"/>
      <c r="D87" s="638"/>
      <c r="E87" s="639"/>
      <c r="F87" s="405"/>
    </row>
    <row r="88" spans="2:9" ht="15" customHeight="1" x14ac:dyDescent="0.15">
      <c r="B88" s="402" t="s">
        <v>544</v>
      </c>
      <c r="C88" s="637"/>
      <c r="D88" s="638"/>
      <c r="E88" s="639"/>
      <c r="F88" s="405"/>
    </row>
    <row r="89" spans="2:9" ht="15" customHeight="1" x14ac:dyDescent="0.15">
      <c r="B89" s="406" t="s">
        <v>545</v>
      </c>
      <c r="C89" s="642"/>
      <c r="D89" s="643"/>
      <c r="E89" s="644"/>
      <c r="F89" s="409"/>
    </row>
    <row r="90" spans="2:9" ht="15" customHeight="1" x14ac:dyDescent="0.15">
      <c r="B90" s="406" t="s">
        <v>546</v>
      </c>
      <c r="C90" s="407"/>
      <c r="D90" s="410"/>
      <c r="E90" s="408" t="s">
        <v>117</v>
      </c>
      <c r="F90" s="409"/>
    </row>
    <row r="91" spans="2:9" ht="15" customHeight="1" x14ac:dyDescent="0.15">
      <c r="B91" s="403" t="s">
        <v>546</v>
      </c>
      <c r="C91" s="404"/>
      <c r="D91" s="411"/>
      <c r="E91" s="412" t="s">
        <v>117</v>
      </c>
      <c r="F91" s="405"/>
    </row>
    <row r="93" spans="2:9" ht="15" customHeight="1" x14ac:dyDescent="0.15">
      <c r="B93" s="1238" t="s">
        <v>505</v>
      </c>
      <c r="C93" s="1239"/>
      <c r="D93" s="1233"/>
      <c r="E93" s="1234"/>
      <c r="F93" s="1240" t="s">
        <v>866</v>
      </c>
      <c r="G93" s="1241"/>
      <c r="H93" s="1233"/>
      <c r="I93" s="1234"/>
    </row>
    <row r="94" spans="2:9" ht="15" customHeight="1" x14ac:dyDescent="0.15">
      <c r="B94" s="1235" t="s">
        <v>534</v>
      </c>
      <c r="C94" s="1236"/>
      <c r="D94" s="1236"/>
      <c r="E94" s="1237"/>
      <c r="F94" s="401" t="s">
        <v>535</v>
      </c>
    </row>
    <row r="95" spans="2:9" ht="15" customHeight="1" x14ac:dyDescent="0.15">
      <c r="B95" s="402" t="s">
        <v>536</v>
      </c>
      <c r="C95" s="637"/>
      <c r="D95" s="638"/>
      <c r="E95" s="639"/>
      <c r="F95" s="405"/>
    </row>
    <row r="96" spans="2:9" ht="15" customHeight="1" x14ac:dyDescent="0.15">
      <c r="B96" s="402" t="s">
        <v>537</v>
      </c>
      <c r="C96" s="637"/>
      <c r="D96" s="638"/>
      <c r="E96" s="639"/>
      <c r="F96" s="405"/>
    </row>
    <row r="97" spans="2:6" ht="15" customHeight="1" x14ac:dyDescent="0.15">
      <c r="B97" s="402" t="s">
        <v>538</v>
      </c>
      <c r="C97" s="637"/>
      <c r="D97" s="638"/>
      <c r="E97" s="639"/>
      <c r="F97" s="405"/>
    </row>
    <row r="98" spans="2:6" ht="15" customHeight="1" x14ac:dyDescent="0.15">
      <c r="B98" s="402" t="s">
        <v>539</v>
      </c>
      <c r="C98" s="637"/>
      <c r="D98" s="638"/>
      <c r="E98" s="639"/>
      <c r="F98" s="405"/>
    </row>
    <row r="99" spans="2:6" ht="15" customHeight="1" x14ac:dyDescent="0.15">
      <c r="B99" s="402" t="s">
        <v>540</v>
      </c>
      <c r="C99" s="637"/>
      <c r="D99" s="638"/>
      <c r="E99" s="639"/>
      <c r="F99" s="405"/>
    </row>
    <row r="100" spans="2:6" ht="15" customHeight="1" x14ac:dyDescent="0.15">
      <c r="B100" s="402" t="s">
        <v>541</v>
      </c>
      <c r="C100" s="637"/>
      <c r="D100" s="638"/>
      <c r="E100" s="639"/>
      <c r="F100" s="405"/>
    </row>
    <row r="101" spans="2:6" ht="15" customHeight="1" x14ac:dyDescent="0.15">
      <c r="B101" s="402" t="s">
        <v>542</v>
      </c>
      <c r="C101" s="637"/>
      <c r="D101" s="638"/>
      <c r="E101" s="639"/>
      <c r="F101" s="405"/>
    </row>
    <row r="102" spans="2:6" ht="15" customHeight="1" x14ac:dyDescent="0.15">
      <c r="B102" s="402" t="s">
        <v>543</v>
      </c>
      <c r="C102" s="637"/>
      <c r="D102" s="638"/>
      <c r="E102" s="639"/>
      <c r="F102" s="405"/>
    </row>
    <row r="103" spans="2:6" ht="15" customHeight="1" x14ac:dyDescent="0.15">
      <c r="B103" s="402" t="s">
        <v>544</v>
      </c>
      <c r="C103" s="637"/>
      <c r="D103" s="638"/>
      <c r="E103" s="639"/>
      <c r="F103" s="405"/>
    </row>
    <row r="104" spans="2:6" ht="15" customHeight="1" x14ac:dyDescent="0.15">
      <c r="B104" s="406" t="s">
        <v>545</v>
      </c>
      <c r="C104" s="642"/>
      <c r="D104" s="643"/>
      <c r="E104" s="644"/>
      <c r="F104" s="409"/>
    </row>
    <row r="105" spans="2:6" ht="15" customHeight="1" x14ac:dyDescent="0.15">
      <c r="B105" s="406" t="s">
        <v>546</v>
      </c>
      <c r="C105" s="407"/>
      <c r="D105" s="410"/>
      <c r="E105" s="408" t="s">
        <v>117</v>
      </c>
      <c r="F105" s="409"/>
    </row>
    <row r="106" spans="2:6" ht="15" customHeight="1" x14ac:dyDescent="0.15">
      <c r="B106" s="403" t="s">
        <v>546</v>
      </c>
      <c r="C106" s="404"/>
      <c r="D106" s="411"/>
      <c r="E106" s="412" t="s">
        <v>117</v>
      </c>
      <c r="F106" s="405"/>
    </row>
    <row r="107" spans="2:6" ht="10.35" customHeight="1" x14ac:dyDescent="0.15"/>
  </sheetData>
  <mergeCells count="36">
    <mergeCell ref="B13:I13"/>
    <mergeCell ref="B4:E4"/>
    <mergeCell ref="F4:H4"/>
    <mergeCell ref="B5:E5"/>
    <mergeCell ref="F5:H5"/>
    <mergeCell ref="B7:I12"/>
    <mergeCell ref="B48:E48"/>
    <mergeCell ref="H16:I16"/>
    <mergeCell ref="B17:E17"/>
    <mergeCell ref="B32:C32"/>
    <mergeCell ref="D32:E32"/>
    <mergeCell ref="F32:G32"/>
    <mergeCell ref="H32:I32"/>
    <mergeCell ref="B16:C16"/>
    <mergeCell ref="D16:E16"/>
    <mergeCell ref="F16:G16"/>
    <mergeCell ref="B33:E33"/>
    <mergeCell ref="B47:C47"/>
    <mergeCell ref="D47:E47"/>
    <mergeCell ref="F47:G47"/>
    <mergeCell ref="H47:I47"/>
    <mergeCell ref="H62:I62"/>
    <mergeCell ref="H78:I78"/>
    <mergeCell ref="H93:I93"/>
    <mergeCell ref="B94:E94"/>
    <mergeCell ref="B63:E63"/>
    <mergeCell ref="B78:C78"/>
    <mergeCell ref="D78:E78"/>
    <mergeCell ref="F78:G78"/>
    <mergeCell ref="B79:E79"/>
    <mergeCell ref="B93:C93"/>
    <mergeCell ref="D93:E93"/>
    <mergeCell ref="F93:G93"/>
    <mergeCell ref="B62:C62"/>
    <mergeCell ref="D62:E62"/>
    <mergeCell ref="F62:G62"/>
  </mergeCells>
  <phoneticPr fontId="16"/>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2" orientation="portrait" r:id="rId1"/>
  <headerFooter>
    <oddHeader xml:space="preserve">&amp;R&amp;U開示版・非開示版&amp;U
※上記いずれかに丸をつけてください。
</oddHeader>
  </headerFooter>
  <rowBreaks count="1" manualBreakCount="1">
    <brk id="76" max="16383"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160FF97-EDC7-4DBD-B781-5EFD865FD31F}">
          <x14:formula1>
            <xm:f>コード!$B$144:$B$148</xm:f>
          </x14:formula1>
          <xm:sqref>D32:E32 D47:E47 D62:E62 D78:E78 D93:E93</xm:sqref>
        </x14:dataValidation>
        <x14:dataValidation type="list" allowBlank="1" showInputMessage="1" showErrorMessage="1" xr:uid="{A9F19E1E-AA2F-4BA7-B53F-858C339DEF1F}">
          <x14:formula1>
            <xm:f>コード!$B$175:$B$178</xm:f>
          </x14:formula1>
          <xm:sqref>H32:I32 H47:I47 H62:I62 H78:I78 H93:I93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M35"/>
  <sheetViews>
    <sheetView view="pageBreakPreview" zoomScaleNormal="85" zoomScaleSheetLayoutView="100" workbookViewId="0">
      <selection activeCell="H21" sqref="H21:H22"/>
    </sheetView>
  </sheetViews>
  <sheetFormatPr defaultColWidth="9" defaultRowHeight="13.5" x14ac:dyDescent="0.15"/>
  <cols>
    <col min="1" max="2" width="1.5" style="381" customWidth="1"/>
    <col min="3" max="3" width="2.5" style="381" customWidth="1"/>
    <col min="4" max="4" width="15.5" style="381" customWidth="1"/>
    <col min="5" max="5" width="2.5" style="381" customWidth="1"/>
    <col min="6" max="6" width="19.875" style="381" customWidth="1"/>
    <col min="7" max="7" width="20.125" style="381" customWidth="1"/>
    <col min="8" max="9" width="20.5" style="381" customWidth="1"/>
    <col min="10" max="10" width="20.5" style="31" customWidth="1"/>
    <col min="11" max="11" width="4" style="31" customWidth="1"/>
    <col min="12" max="16384" width="9" style="31"/>
  </cols>
  <sheetData>
    <row r="1" spans="1:13" ht="33" customHeight="1" x14ac:dyDescent="0.15">
      <c r="A1" s="414" t="str">
        <f>コード!A1</f>
        <v>溶融亜鉛めっき鋼帯及び鋼板（輸入者）</v>
      </c>
    </row>
    <row r="2" spans="1:13" ht="24.75" customHeight="1" x14ac:dyDescent="0.15">
      <c r="A2" s="940" t="s">
        <v>933</v>
      </c>
      <c r="B2" s="941"/>
      <c r="C2" s="941"/>
      <c r="D2" s="941"/>
      <c r="E2" s="941"/>
      <c r="F2" s="941"/>
    </row>
    <row r="3" spans="1:13" s="394" customFormat="1" ht="21" customHeight="1" thickBot="1" x14ac:dyDescent="0.2">
      <c r="A3" s="393"/>
      <c r="M3" s="382"/>
    </row>
    <row r="4" spans="1:13" s="37" customFormat="1" ht="17.25" customHeight="1" thickBot="1" x14ac:dyDescent="0.2">
      <c r="B4" s="984" t="s">
        <v>10</v>
      </c>
      <c r="C4" s="1305"/>
      <c r="D4" s="1305"/>
      <c r="E4" s="1306"/>
      <c r="F4" s="1307" t="str">
        <f>IF(様式一覧表!D5="","",様式一覧表!D5)</f>
        <v/>
      </c>
      <c r="G4" s="1308"/>
      <c r="H4" s="1309"/>
      <c r="I4" s="90"/>
      <c r="J4" s="90"/>
      <c r="K4" s="91"/>
    </row>
    <row r="5" spans="1:13" s="37" customFormat="1" ht="17.25" customHeight="1" x14ac:dyDescent="0.15">
      <c r="B5" s="988"/>
      <c r="C5" s="988"/>
      <c r="D5" s="988"/>
      <c r="E5" s="988"/>
      <c r="F5" s="1310"/>
      <c r="G5" s="1310"/>
      <c r="H5" s="1310"/>
      <c r="I5" s="90"/>
      <c r="J5" s="90"/>
      <c r="K5" s="91"/>
    </row>
    <row r="6" spans="1:13" s="381" customFormat="1" ht="21.75" customHeight="1" x14ac:dyDescent="0.15">
      <c r="B6" s="383" t="s">
        <v>548</v>
      </c>
      <c r="F6" s="126"/>
      <c r="G6" s="126"/>
      <c r="H6" s="126"/>
      <c r="I6" s="126"/>
      <c r="J6" s="126"/>
      <c r="K6" s="126"/>
    </row>
    <row r="7" spans="1:13" s="381" customFormat="1" ht="18.75" customHeight="1" x14ac:dyDescent="0.15">
      <c r="C7" s="1311" t="s">
        <v>549</v>
      </c>
      <c r="D7" s="1312"/>
      <c r="E7" s="1312"/>
      <c r="F7" s="1312"/>
      <c r="G7" s="1312"/>
      <c r="H7" s="1312"/>
      <c r="I7" s="1312"/>
      <c r="J7" s="1312"/>
      <c r="K7" s="384"/>
      <c r="L7" s="395"/>
    </row>
    <row r="8" spans="1:13" s="381" customFormat="1" ht="18.75" customHeight="1" x14ac:dyDescent="0.15">
      <c r="C8" s="1312"/>
      <c r="D8" s="1312"/>
      <c r="E8" s="1312"/>
      <c r="F8" s="1312"/>
      <c r="G8" s="1312"/>
      <c r="H8" s="1312"/>
      <c r="I8" s="1312"/>
      <c r="J8" s="1312"/>
      <c r="K8" s="384"/>
      <c r="L8" s="395"/>
    </row>
    <row r="9" spans="1:13" s="381" customFormat="1" ht="13.35" customHeight="1" x14ac:dyDescent="0.15">
      <c r="C9" s="1312"/>
      <c r="D9" s="1312"/>
      <c r="E9" s="1312"/>
      <c r="F9" s="1312"/>
      <c r="G9" s="1312"/>
      <c r="H9" s="1312"/>
      <c r="I9" s="1312"/>
      <c r="J9" s="1312"/>
      <c r="K9" s="384"/>
      <c r="L9" s="395"/>
    </row>
    <row r="10" spans="1:13" s="381" customFormat="1" ht="15.6" customHeight="1" thickBot="1" x14ac:dyDescent="0.2">
      <c r="C10" s="1313"/>
      <c r="D10" s="1313"/>
      <c r="E10" s="1313"/>
      <c r="F10" s="1313"/>
      <c r="G10" s="1313"/>
      <c r="H10" s="1313"/>
      <c r="I10" s="1313"/>
      <c r="J10" s="1312"/>
      <c r="K10" s="384"/>
      <c r="L10" s="395"/>
    </row>
    <row r="11" spans="1:13" s="381" customFormat="1" ht="13.5" customHeight="1" x14ac:dyDescent="0.15">
      <c r="C11" s="1298" t="s">
        <v>517</v>
      </c>
      <c r="D11" s="1299"/>
      <c r="E11" s="1300"/>
      <c r="F11" s="1301" t="s">
        <v>550</v>
      </c>
      <c r="G11" s="1303" t="s">
        <v>807</v>
      </c>
      <c r="H11" s="1303" t="s">
        <v>257</v>
      </c>
      <c r="I11" s="415" t="s">
        <v>551</v>
      </c>
      <c r="K11" s="321"/>
    </row>
    <row r="12" spans="1:13" s="381" customFormat="1" ht="15" customHeight="1" x14ac:dyDescent="0.15">
      <c r="C12" s="1259"/>
      <c r="D12" s="1260"/>
      <c r="E12" s="1261"/>
      <c r="F12" s="1302"/>
      <c r="G12" s="1304"/>
      <c r="H12" s="1304"/>
      <c r="I12" s="416" t="s">
        <v>552</v>
      </c>
      <c r="K12" s="321"/>
    </row>
    <row r="13" spans="1:13" s="381" customFormat="1" ht="13.5" customHeight="1" x14ac:dyDescent="0.15">
      <c r="C13" s="1253" t="s">
        <v>550</v>
      </c>
      <c r="D13" s="1254"/>
      <c r="E13" s="1255"/>
      <c r="F13" s="1289" t="s">
        <v>553</v>
      </c>
      <c r="G13" s="1296"/>
      <c r="H13" s="1290"/>
      <c r="I13" s="1270"/>
      <c r="K13" s="321"/>
    </row>
    <row r="14" spans="1:13" s="381" customFormat="1" ht="13.5" customHeight="1" x14ac:dyDescent="0.15">
      <c r="C14" s="1256"/>
      <c r="D14" s="1257"/>
      <c r="E14" s="1258"/>
      <c r="F14" s="1269"/>
      <c r="G14" s="1297"/>
      <c r="H14" s="1291"/>
      <c r="I14" s="1271"/>
      <c r="K14" s="321"/>
    </row>
    <row r="15" spans="1:13" s="381" customFormat="1" ht="13.5" customHeight="1" x14ac:dyDescent="0.15">
      <c r="C15" s="1256"/>
      <c r="D15" s="1257"/>
      <c r="E15" s="1258"/>
      <c r="F15" s="1272" t="s">
        <v>554</v>
      </c>
      <c r="G15" s="1293"/>
      <c r="H15" s="1293"/>
      <c r="I15" s="1274"/>
      <c r="K15" s="321"/>
    </row>
    <row r="16" spans="1:13" s="381" customFormat="1" ht="13.5" customHeight="1" x14ac:dyDescent="0.15">
      <c r="C16" s="1259"/>
      <c r="D16" s="1260"/>
      <c r="E16" s="1261"/>
      <c r="F16" s="1292"/>
      <c r="G16" s="1294"/>
      <c r="H16" s="1294"/>
      <c r="I16" s="1295"/>
      <c r="K16" s="321"/>
      <c r="L16" s="417"/>
    </row>
    <row r="17" spans="2:12" s="381" customFormat="1" ht="13.5" customHeight="1" x14ac:dyDescent="0.15">
      <c r="C17" s="1276" t="s">
        <v>807</v>
      </c>
      <c r="D17" s="1277"/>
      <c r="E17" s="1278"/>
      <c r="F17" s="385"/>
      <c r="G17" s="1289" t="s">
        <v>553</v>
      </c>
      <c r="H17" s="1290"/>
      <c r="I17" s="1270"/>
      <c r="K17" s="321"/>
    </row>
    <row r="18" spans="2:12" s="381" customFormat="1" ht="13.5" customHeight="1" x14ac:dyDescent="0.15">
      <c r="C18" s="1279"/>
      <c r="D18" s="1285"/>
      <c r="E18" s="1281"/>
      <c r="F18" s="386"/>
      <c r="G18" s="1269"/>
      <c r="H18" s="1291"/>
      <c r="I18" s="1271"/>
      <c r="K18" s="321"/>
    </row>
    <row r="19" spans="2:12" s="381" customFormat="1" ht="13.5" customHeight="1" x14ac:dyDescent="0.15">
      <c r="C19" s="1279"/>
      <c r="D19" s="1285"/>
      <c r="E19" s="1281"/>
      <c r="F19" s="386"/>
      <c r="G19" s="1272" t="s">
        <v>554</v>
      </c>
      <c r="H19" s="1293"/>
      <c r="I19" s="1274"/>
      <c r="K19" s="321"/>
    </row>
    <row r="20" spans="2:12" s="381" customFormat="1" ht="13.5" customHeight="1" x14ac:dyDescent="0.15">
      <c r="C20" s="1286"/>
      <c r="D20" s="1287"/>
      <c r="E20" s="1288"/>
      <c r="F20" s="387"/>
      <c r="G20" s="1292"/>
      <c r="H20" s="1294"/>
      <c r="I20" s="1295"/>
      <c r="K20" s="321"/>
      <c r="L20" s="417"/>
    </row>
    <row r="21" spans="2:12" s="381" customFormat="1" ht="13.5" customHeight="1" x14ac:dyDescent="0.15">
      <c r="C21" s="1276" t="s">
        <v>257</v>
      </c>
      <c r="D21" s="1277"/>
      <c r="E21" s="1278"/>
      <c r="F21" s="385"/>
      <c r="G21" s="385"/>
      <c r="H21" s="1268" t="s">
        <v>553</v>
      </c>
      <c r="I21" s="1270"/>
      <c r="K21" s="321"/>
    </row>
    <row r="22" spans="2:12" s="381" customFormat="1" ht="13.5" customHeight="1" x14ac:dyDescent="0.15">
      <c r="C22" s="1279"/>
      <c r="D22" s="1280"/>
      <c r="E22" s="1281"/>
      <c r="F22" s="386"/>
      <c r="G22" s="386"/>
      <c r="H22" s="1269"/>
      <c r="I22" s="1271"/>
      <c r="K22" s="321"/>
    </row>
    <row r="23" spans="2:12" s="381" customFormat="1" ht="13.5" customHeight="1" x14ac:dyDescent="0.15">
      <c r="C23" s="1279"/>
      <c r="D23" s="1280"/>
      <c r="E23" s="1281"/>
      <c r="F23" s="386"/>
      <c r="G23" s="386"/>
      <c r="H23" s="1272" t="s">
        <v>554</v>
      </c>
      <c r="I23" s="1274"/>
      <c r="K23" s="321"/>
    </row>
    <row r="24" spans="2:12" s="381" customFormat="1" ht="13.5" customHeight="1" thickBot="1" x14ac:dyDescent="0.2">
      <c r="C24" s="1282"/>
      <c r="D24" s="1283"/>
      <c r="E24" s="1284"/>
      <c r="F24" s="418"/>
      <c r="G24" s="418"/>
      <c r="H24" s="1273"/>
      <c r="I24" s="1275"/>
      <c r="K24" s="321"/>
      <c r="L24" s="417"/>
    </row>
    <row r="25" spans="2:12" s="381" customFormat="1" ht="13.5" customHeight="1" x14ac:dyDescent="0.15">
      <c r="F25" s="321"/>
      <c r="G25" s="321"/>
      <c r="H25" s="321"/>
      <c r="I25" s="321"/>
      <c r="J25" s="321"/>
      <c r="K25" s="321"/>
      <c r="L25" s="321"/>
    </row>
    <row r="26" spans="2:12" s="381" customFormat="1" ht="19.5" customHeight="1" x14ac:dyDescent="0.15">
      <c r="B26" s="383" t="s">
        <v>555</v>
      </c>
      <c r="F26" s="126"/>
      <c r="G26" s="126"/>
      <c r="H26" s="126"/>
      <c r="I26" s="126"/>
      <c r="J26" s="126"/>
      <c r="K26" s="126"/>
    </row>
    <row r="27" spans="2:12" s="381" customFormat="1" ht="18" customHeight="1" x14ac:dyDescent="0.15">
      <c r="C27" s="1087" t="s">
        <v>934</v>
      </c>
      <c r="D27" s="1087"/>
      <c r="E27" s="1087"/>
      <c r="F27" s="1087"/>
      <c r="G27" s="1087"/>
      <c r="H27" s="1087"/>
      <c r="I27" s="1087"/>
      <c r="J27" s="1087"/>
      <c r="K27" s="395"/>
      <c r="L27" s="395"/>
    </row>
    <row r="28" spans="2:12" s="381" customFormat="1" ht="18" customHeight="1" x14ac:dyDescent="0.15">
      <c r="C28" s="1087"/>
      <c r="D28" s="1087"/>
      <c r="E28" s="1087"/>
      <c r="F28" s="1087"/>
      <c r="G28" s="1087"/>
      <c r="H28" s="1087"/>
      <c r="I28" s="1087"/>
      <c r="J28" s="1087"/>
      <c r="K28" s="395"/>
      <c r="L28" s="395"/>
    </row>
    <row r="29" spans="2:12" s="381" customFormat="1" ht="18" customHeight="1" x14ac:dyDescent="0.15">
      <c r="C29" s="1087"/>
      <c r="D29" s="1087"/>
      <c r="E29" s="1087"/>
      <c r="F29" s="1087"/>
      <c r="G29" s="1087"/>
      <c r="H29" s="1087"/>
      <c r="I29" s="1087"/>
      <c r="J29" s="1087"/>
      <c r="K29" s="395"/>
      <c r="L29" s="395"/>
    </row>
    <row r="30" spans="2:12" s="381" customFormat="1" ht="18" customHeight="1" thickBot="1" x14ac:dyDescent="0.2">
      <c r="C30" s="1087"/>
      <c r="D30" s="1087"/>
      <c r="E30" s="1087"/>
      <c r="F30" s="1087"/>
      <c r="G30" s="1087"/>
      <c r="H30" s="1087"/>
      <c r="I30" s="1087"/>
      <c r="J30" s="1087"/>
      <c r="K30" s="395"/>
      <c r="L30" s="395"/>
    </row>
    <row r="31" spans="2:12" ht="13.5" customHeight="1" x14ac:dyDescent="0.15">
      <c r="C31" s="1262"/>
      <c r="D31" s="1263"/>
      <c r="E31" s="1263"/>
      <c r="F31" s="1263"/>
      <c r="G31" s="1263"/>
      <c r="H31" s="1263"/>
      <c r="I31" s="1263"/>
      <c r="J31" s="1264"/>
    </row>
    <row r="32" spans="2:12" ht="67.5" customHeight="1" thickBot="1" x14ac:dyDescent="0.2">
      <c r="C32" s="1265"/>
      <c r="D32" s="1266"/>
      <c r="E32" s="1266"/>
      <c r="F32" s="1266"/>
      <c r="G32" s="1266"/>
      <c r="H32" s="1266"/>
      <c r="I32" s="1266"/>
      <c r="J32" s="1267"/>
    </row>
    <row r="33" spans="1:9" ht="6" customHeight="1" x14ac:dyDescent="0.15"/>
    <row r="35" spans="1:9" ht="9" customHeight="1" x14ac:dyDescent="0.15">
      <c r="A35" s="31"/>
      <c r="F35" s="31"/>
      <c r="G35" s="31"/>
      <c r="H35" s="31"/>
      <c r="I35" s="31"/>
    </row>
  </sheetData>
  <mergeCells count="32">
    <mergeCell ref="C11:E12"/>
    <mergeCell ref="F11:F12"/>
    <mergeCell ref="G11:G12"/>
    <mergeCell ref="B4:E4"/>
    <mergeCell ref="F4:H4"/>
    <mergeCell ref="B5:E5"/>
    <mergeCell ref="F5:H5"/>
    <mergeCell ref="C7:J10"/>
    <mergeCell ref="H11:H12"/>
    <mergeCell ref="G13:G14"/>
    <mergeCell ref="H13:H14"/>
    <mergeCell ref="I13:I14"/>
    <mergeCell ref="F15:F16"/>
    <mergeCell ref="G15:G16"/>
    <mergeCell ref="H15:H16"/>
    <mergeCell ref="I15:I16"/>
    <mergeCell ref="C13:E16"/>
    <mergeCell ref="C31:J32"/>
    <mergeCell ref="H21:H22"/>
    <mergeCell ref="I21:I22"/>
    <mergeCell ref="H23:H24"/>
    <mergeCell ref="I23:I24"/>
    <mergeCell ref="C27:J30"/>
    <mergeCell ref="C21:E24"/>
    <mergeCell ref="C17:E20"/>
    <mergeCell ref="G17:G18"/>
    <mergeCell ref="H17:H18"/>
    <mergeCell ref="I17:I18"/>
    <mergeCell ref="G19:G20"/>
    <mergeCell ref="H19:H20"/>
    <mergeCell ref="I19:I20"/>
    <mergeCell ref="F13:F14"/>
  </mergeCells>
  <phoneticPr fontId="16"/>
  <dataValidations count="1">
    <dataValidation type="list" allowBlank="1" showInputMessage="1" showErrorMessage="1" sqref="H17:I18 G13:I14 I21:I22"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コード!$B$254:$B$257</xm:f>
          </x14:formula1>
          <xm:sqref>H19:I20 G15:I16 I23:I24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J17"/>
  <sheetViews>
    <sheetView showGridLines="0" zoomScale="70" zoomScaleNormal="70" zoomScaleSheetLayoutView="100" workbookViewId="0">
      <selection activeCell="D23" sqref="D23"/>
    </sheetView>
  </sheetViews>
  <sheetFormatPr defaultColWidth="9" defaultRowHeight="13.5" customHeight="1" x14ac:dyDescent="0.15"/>
  <cols>
    <col min="1" max="1" width="2.5" style="108" customWidth="1"/>
    <col min="2" max="2" width="23.125" style="108" customWidth="1"/>
    <col min="3" max="3" width="8.875" style="108" customWidth="1"/>
    <col min="4" max="4" width="40.125" style="108" bestFit="1" customWidth="1"/>
    <col min="5" max="7" width="16.5" style="108" customWidth="1"/>
    <col min="8" max="8" width="15.125" style="109" bestFit="1" customWidth="1"/>
    <col min="9" max="9" width="49" style="108" bestFit="1" customWidth="1"/>
    <col min="10" max="10" width="1" style="108" customWidth="1"/>
    <col min="11" max="16384" width="9" style="108"/>
  </cols>
  <sheetData>
    <row r="1" spans="1:10" ht="30.6" customHeight="1" x14ac:dyDescent="0.15">
      <c r="A1" s="118"/>
      <c r="B1" s="142" t="str">
        <f>コード!A1</f>
        <v>溶融亜鉛めっき鋼帯及び鋼板（輸入者）</v>
      </c>
    </row>
    <row r="2" spans="1:10" ht="21" customHeight="1" x14ac:dyDescent="0.15">
      <c r="A2" s="122"/>
      <c r="B2" s="107" t="s">
        <v>30</v>
      </c>
      <c r="C2" s="107"/>
      <c r="D2" s="107"/>
      <c r="E2" s="107"/>
      <c r="F2" s="107"/>
    </row>
    <row r="3" spans="1:10" ht="13.5" customHeight="1" x14ac:dyDescent="0.15">
      <c r="B3" s="107" t="s">
        <v>660</v>
      </c>
      <c r="C3" s="107"/>
      <c r="D3" s="107"/>
      <c r="E3" s="107"/>
      <c r="F3" s="107"/>
    </row>
    <row r="4" spans="1:10" ht="13.5" customHeight="1" x14ac:dyDescent="0.15">
      <c r="B4" s="107" t="s">
        <v>661</v>
      </c>
      <c r="C4" s="107"/>
      <c r="D4" s="107"/>
      <c r="E4" s="107"/>
      <c r="F4" s="107"/>
    </row>
    <row r="6" spans="1:10" ht="13.5" customHeight="1" x14ac:dyDescent="0.15">
      <c r="B6" s="1326" t="s">
        <v>662</v>
      </c>
      <c r="C6" s="1326" t="s">
        <v>663</v>
      </c>
      <c r="D6" s="1326" t="s">
        <v>664</v>
      </c>
      <c r="E6" s="1330"/>
      <c r="F6" s="1331"/>
      <c r="G6" s="1332"/>
      <c r="H6" s="1329" t="s">
        <v>665</v>
      </c>
      <c r="I6" s="1323" t="s">
        <v>666</v>
      </c>
    </row>
    <row r="7" spans="1:10" s="109" customFormat="1" ht="30.6" customHeight="1" x14ac:dyDescent="0.15">
      <c r="B7" s="1327"/>
      <c r="C7" s="1327"/>
      <c r="D7" s="1327"/>
      <c r="E7" s="857" t="s">
        <v>667</v>
      </c>
      <c r="F7" s="857" t="s">
        <v>668</v>
      </c>
      <c r="G7" s="857" t="s">
        <v>669</v>
      </c>
      <c r="H7" s="1327"/>
      <c r="I7" s="1324"/>
    </row>
    <row r="8" spans="1:10" s="109" customFormat="1" ht="30.6" customHeight="1" x14ac:dyDescent="0.15">
      <c r="B8" s="1328"/>
      <c r="C8" s="1328"/>
      <c r="D8" s="1328"/>
      <c r="E8" s="858" t="s">
        <v>670</v>
      </c>
      <c r="F8" s="858" t="s">
        <v>671</v>
      </c>
      <c r="G8" s="858" t="s">
        <v>672</v>
      </c>
      <c r="H8" s="1328"/>
      <c r="I8" s="1325"/>
    </row>
    <row r="9" spans="1:10" ht="31.5" customHeight="1" x14ac:dyDescent="0.15">
      <c r="B9" s="1314" t="s">
        <v>673</v>
      </c>
      <c r="C9" s="112" t="s">
        <v>674</v>
      </c>
      <c r="D9" s="112" t="s">
        <v>675</v>
      </c>
      <c r="E9" s="237">
        <f>+'B-1'!L22</f>
        <v>0</v>
      </c>
      <c r="F9" s="237">
        <f>+'B-1'!M22</f>
        <v>0</v>
      </c>
      <c r="G9" s="237">
        <f>+'B-1'!N22</f>
        <v>0</v>
      </c>
      <c r="H9" s="1317" t="str">
        <f>IF(SUM(E9:G9,E10:G10)=0,"",IF(AND(E11=TRUE,F11=TRUE,G11=TRUE),"整合","不整合"))</f>
        <v/>
      </c>
      <c r="I9" s="1320"/>
    </row>
    <row r="10" spans="1:10" ht="31.5" customHeight="1" x14ac:dyDescent="0.15">
      <c r="B10" s="1315"/>
      <c r="C10" s="112" t="s">
        <v>676</v>
      </c>
      <c r="D10" s="112" t="s">
        <v>677</v>
      </c>
      <c r="E10" s="237">
        <f>'C-1'!O32</f>
        <v>0</v>
      </c>
      <c r="F10" s="237">
        <f>'C-1'!O46</f>
        <v>0</v>
      </c>
      <c r="G10" s="237">
        <f>'C-1'!O60</f>
        <v>0</v>
      </c>
      <c r="H10" s="1318"/>
      <c r="I10" s="1321"/>
    </row>
    <row r="11" spans="1:10" ht="31.5" customHeight="1" x14ac:dyDescent="0.15">
      <c r="B11" s="1316"/>
      <c r="C11" s="112"/>
      <c r="D11" s="350" t="s">
        <v>678</v>
      </c>
      <c r="E11" s="349" t="b">
        <f>E9=E10</f>
        <v>1</v>
      </c>
      <c r="F11" s="349" t="b">
        <f t="shared" ref="F11:G14" si="0">F9=F10</f>
        <v>1</v>
      </c>
      <c r="G11" s="349" t="b">
        <f t="shared" si="0"/>
        <v>1</v>
      </c>
      <c r="H11" s="1319"/>
      <c r="I11" s="1322"/>
    </row>
    <row r="12" spans="1:10" ht="31.5" customHeight="1" x14ac:dyDescent="0.15">
      <c r="B12" s="1314" t="s">
        <v>679</v>
      </c>
      <c r="C12" s="112" t="s">
        <v>674</v>
      </c>
      <c r="D12" s="112" t="s">
        <v>704</v>
      </c>
      <c r="E12" s="237">
        <f>+'B-1'!L49</f>
        <v>0</v>
      </c>
      <c r="F12" s="237">
        <f>+'B-1'!M49</f>
        <v>0</v>
      </c>
      <c r="G12" s="237">
        <f>+'B-1'!N49</f>
        <v>0</v>
      </c>
      <c r="H12" s="1317" t="str">
        <f>IF(SUM(E12:G12,E13:G13)=0,"",IF(AND(E14=TRUE,F14=TRUE,G14=TRUE),"整合","不整合"))</f>
        <v/>
      </c>
      <c r="I12" s="1320"/>
      <c r="J12" s="113"/>
    </row>
    <row r="13" spans="1:10" ht="31.5" customHeight="1" x14ac:dyDescent="0.15">
      <c r="B13" s="1315"/>
      <c r="C13" s="112" t="s">
        <v>47</v>
      </c>
      <c r="D13" s="111" t="s">
        <v>680</v>
      </c>
      <c r="E13" s="237">
        <f>'C-1'!P32</f>
        <v>0</v>
      </c>
      <c r="F13" s="237">
        <f>'C-1'!P46</f>
        <v>0</v>
      </c>
      <c r="G13" s="237">
        <f>'C-1'!P60</f>
        <v>0</v>
      </c>
      <c r="H13" s="1318"/>
      <c r="I13" s="1321"/>
      <c r="J13" s="113"/>
    </row>
    <row r="14" spans="1:10" ht="31.5" customHeight="1" x14ac:dyDescent="0.15">
      <c r="B14" s="1316"/>
      <c r="C14" s="112"/>
      <c r="D14" s="350" t="s">
        <v>678</v>
      </c>
      <c r="E14" s="349" t="b">
        <f>E12=E13</f>
        <v>1</v>
      </c>
      <c r="F14" s="349" t="b">
        <f t="shared" si="0"/>
        <v>1</v>
      </c>
      <c r="G14" s="349" t="b">
        <f t="shared" si="0"/>
        <v>1</v>
      </c>
      <c r="H14" s="1319"/>
      <c r="I14" s="1322"/>
      <c r="J14" s="113"/>
    </row>
    <row r="15" spans="1:10" ht="31.5" customHeight="1" x14ac:dyDescent="0.15">
      <c r="B15" s="1333" t="s">
        <v>681</v>
      </c>
      <c r="C15" s="112" t="s">
        <v>674</v>
      </c>
      <c r="D15" s="175" t="s">
        <v>682</v>
      </c>
      <c r="E15" s="568"/>
      <c r="F15" s="568"/>
      <c r="G15" s="769">
        <f>+'B-1'!N10</f>
        <v>0</v>
      </c>
      <c r="H15" s="1317" t="str">
        <f>IF(SUM(G15,G16,G17)&gt;0,IF(G15=G16,IF(G16=G17,"整合","不整合"),"不整合"),"")</f>
        <v>不整合</v>
      </c>
      <c r="I15" s="1336"/>
      <c r="J15" s="113"/>
    </row>
    <row r="16" spans="1:10" ht="31.5" customHeight="1" x14ac:dyDescent="0.15">
      <c r="B16" s="1334"/>
      <c r="C16" s="112" t="s">
        <v>683</v>
      </c>
      <c r="D16" s="112" t="s">
        <v>684</v>
      </c>
      <c r="E16" s="238"/>
      <c r="F16" s="238"/>
      <c r="G16" s="770">
        <f>'D-1-2'!S25</f>
        <v>0</v>
      </c>
      <c r="H16" s="1318"/>
      <c r="I16" s="1337"/>
      <c r="J16" s="113"/>
    </row>
    <row r="17" spans="2:9" ht="31.5" customHeight="1" x14ac:dyDescent="0.15">
      <c r="B17" s="1335"/>
      <c r="C17" s="112" t="s">
        <v>52</v>
      </c>
      <c r="D17" s="112" t="s">
        <v>685</v>
      </c>
      <c r="E17" s="239"/>
      <c r="F17" s="239"/>
      <c r="G17" s="770">
        <f>'D-2・D-３'!AS32</f>
        <v>3000</v>
      </c>
      <c r="H17" s="1319"/>
      <c r="I17" s="1338"/>
    </row>
  </sheetData>
  <mergeCells count="15">
    <mergeCell ref="B15:B17"/>
    <mergeCell ref="H15:H17"/>
    <mergeCell ref="I15:I17"/>
    <mergeCell ref="B12:B14"/>
    <mergeCell ref="H12:H14"/>
    <mergeCell ref="I12:I14"/>
    <mergeCell ref="B9:B11"/>
    <mergeCell ref="H9:H11"/>
    <mergeCell ref="I9:I11"/>
    <mergeCell ref="I6:I8"/>
    <mergeCell ref="B6:B8"/>
    <mergeCell ref="C6:C8"/>
    <mergeCell ref="D6:D8"/>
    <mergeCell ref="H6:H8"/>
    <mergeCell ref="E6:G6"/>
  </mergeCells>
  <phoneticPr fontId="16"/>
  <printOptions gridLinesSet="0"/>
  <pageMargins left="0.23622047244094491" right="0.23622047244094491" top="0.74803149606299213" bottom="0.74803149606299213" header="0.31496062992125984" footer="0.31496062992125984"/>
  <pageSetup paperSize="9" scale="77"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0000"/>
    <pageSetUpPr fitToPage="1"/>
  </sheetPr>
  <dimension ref="A1:H293"/>
  <sheetViews>
    <sheetView topLeftCell="A16" zoomScale="85" zoomScaleNormal="85" workbookViewId="0">
      <selection activeCell="D260" sqref="D260"/>
    </sheetView>
  </sheetViews>
  <sheetFormatPr defaultColWidth="9" defaultRowHeight="13.5" x14ac:dyDescent="0.15"/>
  <cols>
    <col min="1" max="1" width="3.5" style="114" customWidth="1"/>
    <col min="2" max="2" width="62.5" style="114" bestFit="1" customWidth="1"/>
    <col min="3" max="3" width="9.375" style="114" bestFit="1" customWidth="1"/>
    <col min="4" max="5" width="9" style="114"/>
    <col min="6" max="6" width="9" style="879"/>
    <col min="7" max="16384" width="9" style="114"/>
  </cols>
  <sheetData>
    <row r="1" spans="1:6" ht="17.25" x14ac:dyDescent="0.15">
      <c r="A1" s="942" t="s">
        <v>715</v>
      </c>
      <c r="B1" s="879"/>
    </row>
    <row r="2" spans="1:6" ht="14.25" x14ac:dyDescent="0.15">
      <c r="A2" s="115" t="s">
        <v>556</v>
      </c>
    </row>
    <row r="3" spans="1:6" ht="6.75" customHeight="1" x14ac:dyDescent="0.15"/>
    <row r="4" spans="1:6" ht="12.95" customHeight="1" x14ac:dyDescent="0.15"/>
    <row r="5" spans="1:6" x14ac:dyDescent="0.15">
      <c r="A5" s="801">
        <v>1</v>
      </c>
      <c r="B5" s="946" t="s">
        <v>716</v>
      </c>
      <c r="C5" s="169" t="s">
        <v>690</v>
      </c>
      <c r="D5" s="114" t="s">
        <v>683</v>
      </c>
      <c r="E5" s="114" t="s">
        <v>51</v>
      </c>
    </row>
    <row r="6" spans="1:6" x14ac:dyDescent="0.15">
      <c r="A6" s="944"/>
      <c r="B6" s="947" t="s">
        <v>717</v>
      </c>
    </row>
    <row r="7" spans="1:6" x14ac:dyDescent="0.15">
      <c r="A7" s="944"/>
      <c r="B7" s="948" t="s">
        <v>718</v>
      </c>
      <c r="C7" s="169"/>
    </row>
    <row r="8" spans="1:6" x14ac:dyDescent="0.15">
      <c r="A8" s="944"/>
      <c r="B8" s="948" t="s">
        <v>719</v>
      </c>
      <c r="C8" s="169"/>
    </row>
    <row r="9" spans="1:6" x14ac:dyDescent="0.15">
      <c r="A9" s="944"/>
      <c r="B9" s="948" t="s">
        <v>720</v>
      </c>
      <c r="C9" s="169"/>
    </row>
    <row r="10" spans="1:6" x14ac:dyDescent="0.15">
      <c r="A10" s="944"/>
      <c r="B10" s="949"/>
      <c r="C10" s="169"/>
    </row>
    <row r="11" spans="1:6" x14ac:dyDescent="0.15">
      <c r="A11" s="801">
        <f>A5+1</f>
        <v>2</v>
      </c>
      <c r="B11" s="802" t="s">
        <v>721</v>
      </c>
      <c r="C11" s="169" t="s">
        <v>690</v>
      </c>
      <c r="D11" s="114" t="s">
        <v>683</v>
      </c>
      <c r="E11" s="114" t="s">
        <v>51</v>
      </c>
    </row>
    <row r="12" spans="1:6" x14ac:dyDescent="0.15">
      <c r="A12" s="944"/>
      <c r="B12" s="947" t="s">
        <v>722</v>
      </c>
      <c r="C12" s="169"/>
    </row>
    <row r="13" spans="1:6" x14ac:dyDescent="0.15">
      <c r="A13" s="944"/>
      <c r="B13" s="947" t="s">
        <v>723</v>
      </c>
      <c r="C13" s="169"/>
    </row>
    <row r="14" spans="1:6" x14ac:dyDescent="0.15">
      <c r="A14" s="944"/>
      <c r="B14" s="169"/>
      <c r="C14" s="169"/>
    </row>
    <row r="15" spans="1:6" x14ac:dyDescent="0.15">
      <c r="A15" s="801">
        <f>A11+1</f>
        <v>3</v>
      </c>
      <c r="B15" s="802" t="s">
        <v>812</v>
      </c>
      <c r="C15" s="169" t="s">
        <v>690</v>
      </c>
      <c r="D15" s="114" t="s">
        <v>683</v>
      </c>
      <c r="E15" s="114" t="s">
        <v>51</v>
      </c>
      <c r="F15" s="879" t="s">
        <v>47</v>
      </c>
    </row>
    <row r="16" spans="1:6" x14ac:dyDescent="0.15">
      <c r="A16" s="944"/>
      <c r="B16" s="948" t="s">
        <v>724</v>
      </c>
      <c r="C16" s="169"/>
    </row>
    <row r="17" spans="1:5" x14ac:dyDescent="0.15">
      <c r="A17" s="944"/>
      <c r="B17" s="948" t="s">
        <v>725</v>
      </c>
      <c r="C17" s="169"/>
    </row>
    <row r="18" spans="1:5" x14ac:dyDescent="0.15">
      <c r="A18" s="944"/>
      <c r="B18" s="949"/>
      <c r="C18" s="169"/>
    </row>
    <row r="19" spans="1:5" x14ac:dyDescent="0.15">
      <c r="A19" s="801">
        <f>A15+1</f>
        <v>4</v>
      </c>
      <c r="B19" s="802" t="s">
        <v>726</v>
      </c>
      <c r="C19" s="169" t="s">
        <v>690</v>
      </c>
      <c r="D19" s="114" t="s">
        <v>683</v>
      </c>
      <c r="E19" s="114" t="s">
        <v>51</v>
      </c>
    </row>
    <row r="20" spans="1:5" x14ac:dyDescent="0.15">
      <c r="A20" s="944"/>
      <c r="B20" s="948" t="s">
        <v>727</v>
      </c>
      <c r="C20" s="169"/>
    </row>
    <row r="21" spans="1:5" x14ac:dyDescent="0.15">
      <c r="A21" s="944"/>
      <c r="B21" s="948" t="s">
        <v>728</v>
      </c>
      <c r="C21" s="169"/>
    </row>
    <row r="22" spans="1:5" x14ac:dyDescent="0.15">
      <c r="A22" s="944"/>
      <c r="B22" s="948" t="s">
        <v>729</v>
      </c>
      <c r="C22" s="169"/>
    </row>
    <row r="23" spans="1:5" x14ac:dyDescent="0.15">
      <c r="A23" s="944"/>
      <c r="B23" s="948" t="s">
        <v>730</v>
      </c>
      <c r="C23" s="169"/>
    </row>
    <row r="24" spans="1:5" x14ac:dyDescent="0.15">
      <c r="A24" s="944"/>
      <c r="B24" s="948" t="s">
        <v>731</v>
      </c>
      <c r="C24" s="169"/>
    </row>
    <row r="25" spans="1:5" x14ac:dyDescent="0.15">
      <c r="A25" s="944"/>
      <c r="B25" s="948" t="s">
        <v>732</v>
      </c>
      <c r="C25" s="169"/>
    </row>
    <row r="26" spans="1:5" x14ac:dyDescent="0.15">
      <c r="A26" s="944"/>
      <c r="B26" s="948" t="s">
        <v>733</v>
      </c>
      <c r="C26" s="169"/>
    </row>
    <row r="27" spans="1:5" x14ac:dyDescent="0.15">
      <c r="A27" s="944"/>
      <c r="B27" s="948" t="s">
        <v>734</v>
      </c>
      <c r="C27" s="169"/>
    </row>
    <row r="28" spans="1:5" x14ac:dyDescent="0.15">
      <c r="A28" s="944"/>
      <c r="B28" s="948" t="s">
        <v>735</v>
      </c>
      <c r="C28" s="169"/>
    </row>
    <row r="29" spans="1:5" x14ac:dyDescent="0.15">
      <c r="A29" s="944"/>
      <c r="B29" s="948" t="s">
        <v>736</v>
      </c>
      <c r="C29" s="169"/>
    </row>
    <row r="30" spans="1:5" x14ac:dyDescent="0.15">
      <c r="A30" s="944"/>
      <c r="B30" s="948" t="s">
        <v>737</v>
      </c>
      <c r="C30" s="169"/>
    </row>
    <row r="31" spans="1:5" x14ac:dyDescent="0.15">
      <c r="A31" s="944"/>
      <c r="B31" s="948" t="s">
        <v>738</v>
      </c>
      <c r="C31" s="169"/>
    </row>
    <row r="32" spans="1:5" x14ac:dyDescent="0.15">
      <c r="A32" s="944"/>
      <c r="B32" s="948" t="s">
        <v>739</v>
      </c>
      <c r="C32" s="169"/>
    </row>
    <row r="33" spans="1:3" x14ac:dyDescent="0.15">
      <c r="A33" s="944"/>
      <c r="B33" s="948" t="s">
        <v>740</v>
      </c>
      <c r="C33" s="169"/>
    </row>
    <row r="34" spans="1:3" x14ac:dyDescent="0.15">
      <c r="A34" s="944"/>
      <c r="B34" s="948" t="s">
        <v>741</v>
      </c>
      <c r="C34" s="169"/>
    </row>
    <row r="35" spans="1:3" x14ac:dyDescent="0.15">
      <c r="A35" s="944"/>
      <c r="B35" s="948" t="s">
        <v>742</v>
      </c>
      <c r="C35" s="169"/>
    </row>
    <row r="36" spans="1:3" x14ac:dyDescent="0.15">
      <c r="A36" s="944"/>
      <c r="B36" s="948" t="s">
        <v>743</v>
      </c>
      <c r="C36" s="169"/>
    </row>
    <row r="37" spans="1:3" x14ac:dyDescent="0.15">
      <c r="A37" s="944"/>
      <c r="B37" s="948" t="s">
        <v>744</v>
      </c>
      <c r="C37" s="169"/>
    </row>
    <row r="38" spans="1:3" x14ac:dyDescent="0.15">
      <c r="A38" s="944"/>
      <c r="B38" s="948" t="s">
        <v>745</v>
      </c>
      <c r="C38" s="169"/>
    </row>
    <row r="39" spans="1:3" x14ac:dyDescent="0.15">
      <c r="A39" s="944"/>
      <c r="B39" s="948" t="s">
        <v>746</v>
      </c>
      <c r="C39" s="169"/>
    </row>
    <row r="40" spans="1:3" x14ac:dyDescent="0.15">
      <c r="A40" s="944"/>
      <c r="B40" s="948" t="s">
        <v>747</v>
      </c>
      <c r="C40" s="169"/>
    </row>
    <row r="41" spans="1:3" x14ac:dyDescent="0.15">
      <c r="A41" s="944"/>
      <c r="B41" s="948" t="s">
        <v>748</v>
      </c>
      <c r="C41" s="169"/>
    </row>
    <row r="42" spans="1:3" x14ac:dyDescent="0.15">
      <c r="A42" s="944"/>
      <c r="B42" s="948" t="s">
        <v>749</v>
      </c>
      <c r="C42" s="169"/>
    </row>
    <row r="43" spans="1:3" x14ac:dyDescent="0.15">
      <c r="A43" s="944"/>
      <c r="B43" s="948" t="s">
        <v>750</v>
      </c>
      <c r="C43" s="169"/>
    </row>
    <row r="44" spans="1:3" x14ac:dyDescent="0.15">
      <c r="A44" s="944"/>
      <c r="B44" s="948" t="s">
        <v>751</v>
      </c>
      <c r="C44" s="169"/>
    </row>
    <row r="45" spans="1:3" x14ac:dyDescent="0.15">
      <c r="A45" s="944"/>
      <c r="B45" s="948" t="s">
        <v>752</v>
      </c>
      <c r="C45" s="169"/>
    </row>
    <row r="46" spans="1:3" x14ac:dyDescent="0.15">
      <c r="A46" s="944"/>
      <c r="B46" s="948" t="s">
        <v>753</v>
      </c>
      <c r="C46" s="169"/>
    </row>
    <row r="47" spans="1:3" x14ac:dyDescent="0.15">
      <c r="A47" s="944"/>
      <c r="B47" s="948" t="s">
        <v>754</v>
      </c>
      <c r="C47" s="169"/>
    </row>
    <row r="48" spans="1:3" x14ac:dyDescent="0.15">
      <c r="A48" s="944"/>
      <c r="B48" s="948" t="s">
        <v>755</v>
      </c>
      <c r="C48" s="169"/>
    </row>
    <row r="49" spans="1:6" x14ac:dyDescent="0.15">
      <c r="A49" s="944"/>
      <c r="B49" s="169"/>
      <c r="C49" s="169"/>
    </row>
    <row r="50" spans="1:6" x14ac:dyDescent="0.15">
      <c r="A50" s="801">
        <f>A19+1</f>
        <v>5</v>
      </c>
      <c r="B50" s="946" t="s">
        <v>813</v>
      </c>
      <c r="C50" s="169" t="s">
        <v>690</v>
      </c>
      <c r="D50" s="114" t="s">
        <v>683</v>
      </c>
      <c r="E50" s="114" t="s">
        <v>51</v>
      </c>
      <c r="F50" s="879" t="s">
        <v>47</v>
      </c>
    </row>
    <row r="51" spans="1:6" x14ac:dyDescent="0.15">
      <c r="A51" s="944"/>
      <c r="B51" s="948" t="s">
        <v>756</v>
      </c>
      <c r="C51" s="169"/>
    </row>
    <row r="52" spans="1:6" x14ac:dyDescent="0.15">
      <c r="A52" s="944"/>
      <c r="B52" s="948" t="s">
        <v>757</v>
      </c>
      <c r="C52" s="169"/>
    </row>
    <row r="53" spans="1:6" x14ac:dyDescent="0.15">
      <c r="A53" s="944"/>
      <c r="B53" s="948" t="s">
        <v>758</v>
      </c>
      <c r="C53" s="169"/>
    </row>
    <row r="54" spans="1:6" x14ac:dyDescent="0.15">
      <c r="A54" s="944"/>
      <c r="B54" s="948" t="s">
        <v>759</v>
      </c>
      <c r="C54" s="169"/>
    </row>
    <row r="55" spans="1:6" x14ac:dyDescent="0.15">
      <c r="A55" s="944"/>
      <c r="B55" s="948" t="s">
        <v>760</v>
      </c>
      <c r="C55" s="169"/>
    </row>
    <row r="56" spans="1:6" x14ac:dyDescent="0.15">
      <c r="A56" s="944"/>
      <c r="B56" s="948" t="s">
        <v>761</v>
      </c>
      <c r="C56" s="169"/>
    </row>
    <row r="57" spans="1:6" x14ac:dyDescent="0.15">
      <c r="A57" s="944"/>
      <c r="B57" s="948" t="s">
        <v>762</v>
      </c>
      <c r="C57" s="169"/>
    </row>
    <row r="58" spans="1:6" x14ac:dyDescent="0.15">
      <c r="A58" s="944"/>
      <c r="B58" s="169"/>
      <c r="C58" s="169"/>
    </row>
    <row r="59" spans="1:6" x14ac:dyDescent="0.15">
      <c r="A59" s="801">
        <f>A50+1</f>
        <v>6</v>
      </c>
      <c r="B59" s="946" t="s">
        <v>814</v>
      </c>
      <c r="C59" s="169" t="s">
        <v>690</v>
      </c>
      <c r="D59" s="114" t="s">
        <v>683</v>
      </c>
      <c r="E59" s="114" t="s">
        <v>51</v>
      </c>
    </row>
    <row r="60" spans="1:6" x14ac:dyDescent="0.15">
      <c r="A60" s="944"/>
      <c r="B60" s="948" t="s">
        <v>763</v>
      </c>
      <c r="C60" s="169"/>
    </row>
    <row r="61" spans="1:6" x14ac:dyDescent="0.15">
      <c r="A61" s="944"/>
      <c r="B61" s="948" t="s">
        <v>764</v>
      </c>
      <c r="C61" s="169"/>
    </row>
    <row r="62" spans="1:6" x14ac:dyDescent="0.15">
      <c r="A62" s="944"/>
      <c r="B62" s="948" t="s">
        <v>765</v>
      </c>
      <c r="C62" s="169"/>
    </row>
    <row r="63" spans="1:6" x14ac:dyDescent="0.15">
      <c r="A63" s="944"/>
      <c r="B63" s="948" t="s">
        <v>766</v>
      </c>
      <c r="C63" s="169"/>
    </row>
    <row r="64" spans="1:6" x14ac:dyDescent="0.15">
      <c r="A64" s="944"/>
      <c r="B64" s="948" t="s">
        <v>767</v>
      </c>
      <c r="C64" s="169"/>
    </row>
    <row r="65" spans="1:5" x14ac:dyDescent="0.15">
      <c r="A65" s="944"/>
      <c r="B65" s="948" t="s">
        <v>768</v>
      </c>
      <c r="C65" s="169"/>
    </row>
    <row r="66" spans="1:5" x14ac:dyDescent="0.15">
      <c r="A66" s="944"/>
      <c r="B66" s="948" t="s">
        <v>769</v>
      </c>
      <c r="C66" s="169"/>
    </row>
    <row r="67" spans="1:5" x14ac:dyDescent="0.15">
      <c r="A67" s="944"/>
      <c r="B67" s="948" t="s">
        <v>770</v>
      </c>
      <c r="C67" s="169"/>
    </row>
    <row r="68" spans="1:5" x14ac:dyDescent="0.15">
      <c r="A68" s="944"/>
      <c r="B68" s="948" t="s">
        <v>771</v>
      </c>
      <c r="C68" s="169"/>
    </row>
    <row r="69" spans="1:5" x14ac:dyDescent="0.15">
      <c r="A69" s="944"/>
      <c r="B69" s="948" t="s">
        <v>772</v>
      </c>
      <c r="C69" s="169"/>
    </row>
    <row r="70" spans="1:5" x14ac:dyDescent="0.15">
      <c r="A70" s="944"/>
      <c r="B70" s="948" t="s">
        <v>773</v>
      </c>
      <c r="C70" s="169"/>
    </row>
    <row r="71" spans="1:5" x14ac:dyDescent="0.15">
      <c r="A71" s="944"/>
      <c r="B71" s="949"/>
      <c r="C71" s="169"/>
    </row>
    <row r="72" spans="1:5" x14ac:dyDescent="0.15">
      <c r="A72" s="801">
        <f>A59+1</f>
        <v>7</v>
      </c>
      <c r="B72" s="946" t="s">
        <v>815</v>
      </c>
      <c r="C72" s="169" t="s">
        <v>690</v>
      </c>
      <c r="D72" s="114" t="s">
        <v>683</v>
      </c>
      <c r="E72" s="114" t="s">
        <v>51</v>
      </c>
    </row>
    <row r="73" spans="1:5" x14ac:dyDescent="0.15">
      <c r="A73" s="944"/>
      <c r="B73" s="948" t="s">
        <v>774</v>
      </c>
      <c r="C73" s="169"/>
    </row>
    <row r="74" spans="1:5" x14ac:dyDescent="0.15">
      <c r="A74" s="944"/>
      <c r="B74" s="948" t="s">
        <v>775</v>
      </c>
      <c r="C74" s="169"/>
    </row>
    <row r="75" spans="1:5" x14ac:dyDescent="0.15">
      <c r="A75" s="944"/>
      <c r="B75" s="948" t="s">
        <v>776</v>
      </c>
      <c r="C75" s="169"/>
    </row>
    <row r="76" spans="1:5" x14ac:dyDescent="0.15">
      <c r="A76" s="944"/>
      <c r="B76" s="949"/>
      <c r="C76" s="169"/>
    </row>
    <row r="77" spans="1:5" x14ac:dyDescent="0.15">
      <c r="A77" s="801">
        <f>A72+1</f>
        <v>8</v>
      </c>
      <c r="B77" s="946" t="s">
        <v>816</v>
      </c>
      <c r="C77" s="169" t="s">
        <v>690</v>
      </c>
      <c r="D77" s="114" t="s">
        <v>683</v>
      </c>
      <c r="E77" s="114" t="s">
        <v>51</v>
      </c>
    </row>
    <row r="78" spans="1:5" x14ac:dyDescent="0.15">
      <c r="A78" s="944"/>
      <c r="B78" s="948" t="s">
        <v>777</v>
      </c>
      <c r="C78" s="169"/>
    </row>
    <row r="79" spans="1:5" x14ac:dyDescent="0.15">
      <c r="A79" s="944"/>
      <c r="B79" s="950" t="s">
        <v>778</v>
      </c>
      <c r="C79" s="169"/>
    </row>
    <row r="80" spans="1:5" x14ac:dyDescent="0.15">
      <c r="A80" s="944"/>
      <c r="B80" s="948" t="s">
        <v>779</v>
      </c>
      <c r="C80" s="169"/>
    </row>
    <row r="81" spans="1:7" x14ac:dyDescent="0.15">
      <c r="A81" s="944"/>
      <c r="B81" s="948" t="s">
        <v>780</v>
      </c>
      <c r="C81" s="169"/>
    </row>
    <row r="82" spans="1:7" x14ac:dyDescent="0.15">
      <c r="A82" s="944"/>
      <c r="B82" s="949"/>
      <c r="C82" s="169"/>
    </row>
    <row r="83" spans="1:7" x14ac:dyDescent="0.15">
      <c r="A83" s="801">
        <f>A77+1</f>
        <v>9</v>
      </c>
      <c r="B83" s="946" t="s">
        <v>817</v>
      </c>
      <c r="C83" s="169" t="s">
        <v>690</v>
      </c>
      <c r="D83" s="114" t="s">
        <v>683</v>
      </c>
      <c r="E83" s="114" t="s">
        <v>51</v>
      </c>
      <c r="F83" s="879" t="s">
        <v>47</v>
      </c>
    </row>
    <row r="84" spans="1:7" x14ac:dyDescent="0.15">
      <c r="A84" s="944"/>
      <c r="B84" s="948" t="s">
        <v>781</v>
      </c>
      <c r="C84" s="169"/>
    </row>
    <row r="85" spans="1:7" x14ac:dyDescent="0.15">
      <c r="A85" s="944"/>
      <c r="B85" s="948" t="s">
        <v>782</v>
      </c>
      <c r="C85" s="169"/>
    </row>
    <row r="86" spans="1:7" x14ac:dyDescent="0.15">
      <c r="A86" s="944"/>
      <c r="B86" s="948" t="s">
        <v>783</v>
      </c>
      <c r="C86" s="169"/>
    </row>
    <row r="87" spans="1:7" ht="15" customHeight="1" x14ac:dyDescent="0.15">
      <c r="A87" s="944"/>
      <c r="B87" s="948" t="s">
        <v>784</v>
      </c>
      <c r="D87" s="1339"/>
      <c r="E87" s="1339"/>
      <c r="F87" s="1339"/>
      <c r="G87" s="1339"/>
    </row>
    <row r="88" spans="1:7" x14ac:dyDescent="0.15">
      <c r="A88" s="944"/>
      <c r="B88" s="948" t="s">
        <v>785</v>
      </c>
      <c r="C88" s="169"/>
    </row>
    <row r="89" spans="1:7" x14ac:dyDescent="0.15">
      <c r="A89" s="944"/>
      <c r="B89" s="948" t="s">
        <v>786</v>
      </c>
      <c r="C89" s="169"/>
    </row>
    <row r="90" spans="1:7" ht="15" customHeight="1" x14ac:dyDescent="0.15">
      <c r="A90" s="944"/>
      <c r="B90" s="948" t="s">
        <v>787</v>
      </c>
      <c r="D90" s="1339"/>
      <c r="E90" s="1339"/>
      <c r="F90" s="1339"/>
      <c r="G90" s="1339"/>
    </row>
    <row r="91" spans="1:7" x14ac:dyDescent="0.15">
      <c r="A91" s="944"/>
      <c r="B91" s="948" t="s">
        <v>788</v>
      </c>
      <c r="C91" s="169"/>
    </row>
    <row r="92" spans="1:7" x14ac:dyDescent="0.15">
      <c r="A92" s="944"/>
      <c r="B92" s="948" t="s">
        <v>789</v>
      </c>
      <c r="C92" s="169"/>
    </row>
    <row r="93" spans="1:7" x14ac:dyDescent="0.15">
      <c r="A93" s="944"/>
      <c r="B93" s="948" t="s">
        <v>790</v>
      </c>
      <c r="C93" s="169"/>
    </row>
    <row r="94" spans="1:7" x14ac:dyDescent="0.15">
      <c r="A94" s="944"/>
      <c r="B94" s="948" t="s">
        <v>791</v>
      </c>
      <c r="C94" s="169"/>
    </row>
    <row r="95" spans="1:7" ht="15" customHeight="1" x14ac:dyDescent="0.15">
      <c r="A95" s="944"/>
      <c r="B95" s="948" t="s">
        <v>792</v>
      </c>
      <c r="D95" s="1339"/>
      <c r="E95" s="1339"/>
      <c r="F95" s="1339"/>
      <c r="G95" s="1339"/>
    </row>
    <row r="96" spans="1:7" x14ac:dyDescent="0.15">
      <c r="A96" s="944"/>
      <c r="B96" s="948" t="s">
        <v>793</v>
      </c>
      <c r="C96" s="169"/>
    </row>
    <row r="97" spans="1:8" x14ac:dyDescent="0.15">
      <c r="A97" s="944"/>
      <c r="B97" s="948" t="s">
        <v>794</v>
      </c>
      <c r="C97" s="169"/>
    </row>
    <row r="98" spans="1:8" ht="15" customHeight="1" x14ac:dyDescent="0.15">
      <c r="A98" s="944"/>
      <c r="B98" s="948" t="s">
        <v>795</v>
      </c>
      <c r="D98" s="1339"/>
      <c r="E98" s="1339"/>
      <c r="F98" s="1339"/>
      <c r="G98" s="1339"/>
      <c r="H98" s="1339"/>
    </row>
    <row r="99" spans="1:8" ht="15" customHeight="1" x14ac:dyDescent="0.15">
      <c r="A99" s="944"/>
      <c r="B99" s="949"/>
      <c r="D99" s="35"/>
      <c r="E99" s="35"/>
      <c r="F99" s="837"/>
      <c r="G99" s="35"/>
      <c r="H99" s="1339"/>
    </row>
    <row r="100" spans="1:8" ht="15" customHeight="1" x14ac:dyDescent="0.15">
      <c r="A100" s="801">
        <f>A83+1</f>
        <v>10</v>
      </c>
      <c r="B100" s="946" t="s">
        <v>818</v>
      </c>
      <c r="C100" s="169" t="s">
        <v>690</v>
      </c>
      <c r="D100" s="114" t="s">
        <v>683</v>
      </c>
      <c r="E100" s="114" t="s">
        <v>51</v>
      </c>
      <c r="F100" s="837"/>
      <c r="G100" s="35"/>
      <c r="H100" s="1339"/>
    </row>
    <row r="101" spans="1:8" s="421" customFormat="1" ht="17.850000000000001" customHeight="1" x14ac:dyDescent="0.15">
      <c r="A101" s="944"/>
      <c r="B101" s="948" t="s">
        <v>796</v>
      </c>
      <c r="C101" s="114"/>
      <c r="D101" s="422"/>
      <c r="E101" s="422"/>
      <c r="F101" s="837"/>
      <c r="G101" s="422"/>
      <c r="H101" s="422"/>
    </row>
    <row r="102" spans="1:8" x14ac:dyDescent="0.15">
      <c r="A102" s="944"/>
      <c r="B102" s="948" t="s">
        <v>797</v>
      </c>
    </row>
    <row r="103" spans="1:8" x14ac:dyDescent="0.15">
      <c r="A103" s="879"/>
      <c r="B103" s="951"/>
      <c r="C103" s="169"/>
    </row>
    <row r="104" spans="1:8" s="169" customFormat="1" x14ac:dyDescent="0.15">
      <c r="A104" s="801">
        <f>A100+1</f>
        <v>11</v>
      </c>
      <c r="B104" s="952" t="s">
        <v>803</v>
      </c>
      <c r="F104" s="944"/>
    </row>
    <row r="105" spans="1:8" s="169" customFormat="1" x14ac:dyDescent="0.15">
      <c r="A105" s="944"/>
      <c r="B105" s="947" t="s">
        <v>798</v>
      </c>
      <c r="F105" s="944"/>
    </row>
    <row r="106" spans="1:8" s="169" customFormat="1" x14ac:dyDescent="0.15">
      <c r="A106" s="944"/>
      <c r="B106" s="947" t="s">
        <v>799</v>
      </c>
      <c r="F106" s="944"/>
    </row>
    <row r="107" spans="1:8" s="169" customFormat="1" x14ac:dyDescent="0.15">
      <c r="A107" s="944"/>
      <c r="B107" s="947" t="s">
        <v>800</v>
      </c>
      <c r="F107" s="944"/>
    </row>
    <row r="108" spans="1:8" s="169" customFormat="1" x14ac:dyDescent="0.15">
      <c r="A108" s="944"/>
      <c r="B108" s="947" t="s">
        <v>801</v>
      </c>
      <c r="F108" s="944"/>
    </row>
    <row r="109" spans="1:8" s="169" customFormat="1" x14ac:dyDescent="0.15">
      <c r="A109" s="944"/>
      <c r="B109" s="947" t="s">
        <v>802</v>
      </c>
      <c r="F109" s="944"/>
    </row>
    <row r="110" spans="1:8" s="169" customFormat="1" x14ac:dyDescent="0.15">
      <c r="A110" s="944"/>
      <c r="B110" s="953"/>
      <c r="F110" s="944"/>
    </row>
    <row r="111" spans="1:8" s="169" customFormat="1" x14ac:dyDescent="0.15">
      <c r="A111" s="801">
        <f>A104+1</f>
        <v>12</v>
      </c>
      <c r="B111" s="952" t="s">
        <v>804</v>
      </c>
      <c r="F111" s="944"/>
    </row>
    <row r="112" spans="1:8" s="169" customFormat="1" x14ac:dyDescent="0.15">
      <c r="A112" s="944"/>
      <c r="B112" s="947" t="s">
        <v>805</v>
      </c>
      <c r="F112" s="944"/>
    </row>
    <row r="113" spans="1:6" s="169" customFormat="1" x14ac:dyDescent="0.15">
      <c r="A113" s="944"/>
      <c r="B113" s="947" t="s">
        <v>806</v>
      </c>
      <c r="F113" s="944"/>
    </row>
    <row r="114" spans="1:6" s="169" customFormat="1" x14ac:dyDescent="0.15">
      <c r="A114" s="860"/>
      <c r="B114" s="954"/>
      <c r="F114" s="944"/>
    </row>
    <row r="115" spans="1:6" x14ac:dyDescent="0.15">
      <c r="A115" s="801">
        <f>A111+1</f>
        <v>13</v>
      </c>
      <c r="B115" s="803" t="s">
        <v>560</v>
      </c>
      <c r="C115" s="114" t="s">
        <v>691</v>
      </c>
      <c r="D115" s="114" t="s">
        <v>52</v>
      </c>
    </row>
    <row r="116" spans="1:6" x14ac:dyDescent="0.15">
      <c r="B116" s="353" t="s">
        <v>637</v>
      </c>
    </row>
    <row r="117" spans="1:6" x14ac:dyDescent="0.15">
      <c r="B117" s="116" t="s">
        <v>638</v>
      </c>
    </row>
    <row r="119" spans="1:6" x14ac:dyDescent="0.15">
      <c r="A119" s="801">
        <f>A115+1</f>
        <v>14</v>
      </c>
      <c r="B119" s="804" t="s">
        <v>562</v>
      </c>
      <c r="C119" s="114" t="s">
        <v>691</v>
      </c>
    </row>
    <row r="120" spans="1:6" x14ac:dyDescent="0.15">
      <c r="A120" s="125"/>
      <c r="B120" s="39" t="s">
        <v>563</v>
      </c>
    </row>
    <row r="121" spans="1:6" x14ac:dyDescent="0.15">
      <c r="A121" s="125"/>
      <c r="B121" s="40" t="s">
        <v>564</v>
      </c>
    </row>
    <row r="122" spans="1:6" x14ac:dyDescent="0.15">
      <c r="A122" s="125"/>
      <c r="B122" s="40" t="s">
        <v>565</v>
      </c>
    </row>
    <row r="123" spans="1:6" x14ac:dyDescent="0.15">
      <c r="A123" s="125"/>
      <c r="B123" s="40" t="s">
        <v>566</v>
      </c>
    </row>
    <row r="124" spans="1:6" x14ac:dyDescent="0.15">
      <c r="A124" s="125"/>
      <c r="B124" s="40" t="s">
        <v>567</v>
      </c>
    </row>
    <row r="125" spans="1:6" x14ac:dyDescent="0.15">
      <c r="A125" s="125"/>
      <c r="B125" s="40" t="s">
        <v>568</v>
      </c>
    </row>
    <row r="126" spans="1:6" x14ac:dyDescent="0.15">
      <c r="A126" s="125"/>
      <c r="B126" s="40" t="s">
        <v>569</v>
      </c>
    </row>
    <row r="127" spans="1:6" x14ac:dyDescent="0.15">
      <c r="A127" s="125"/>
      <c r="B127" s="40" t="s">
        <v>570</v>
      </c>
    </row>
    <row r="129" spans="1:6" x14ac:dyDescent="0.15">
      <c r="A129" s="801">
        <f>A119+1</f>
        <v>15</v>
      </c>
      <c r="B129" s="805" t="s">
        <v>571</v>
      </c>
      <c r="C129" s="114" t="s">
        <v>691</v>
      </c>
    </row>
    <row r="130" spans="1:6" x14ac:dyDescent="0.15">
      <c r="B130" s="354" t="s">
        <v>104</v>
      </c>
    </row>
    <row r="131" spans="1:6" x14ac:dyDescent="0.15">
      <c r="B131" s="354" t="s">
        <v>114</v>
      </c>
    </row>
    <row r="132" spans="1:6" x14ac:dyDescent="0.15">
      <c r="B132" s="40" t="s">
        <v>111</v>
      </c>
    </row>
    <row r="133" spans="1:6" s="169" customFormat="1" x14ac:dyDescent="0.15">
      <c r="A133" s="114"/>
      <c r="B133" s="114"/>
      <c r="C133" s="114"/>
      <c r="F133" s="944"/>
    </row>
    <row r="134" spans="1:6" s="169" customFormat="1" x14ac:dyDescent="0.15">
      <c r="A134" s="801">
        <f>A129+1</f>
        <v>16</v>
      </c>
      <c r="B134" s="803" t="s">
        <v>557</v>
      </c>
      <c r="C134" s="114" t="s">
        <v>693</v>
      </c>
      <c r="F134" s="944"/>
    </row>
    <row r="135" spans="1:6" s="169" customFormat="1" x14ac:dyDescent="0.15">
      <c r="A135" s="421"/>
      <c r="B135" s="945" t="s">
        <v>847</v>
      </c>
      <c r="C135" s="114"/>
      <c r="F135" s="944"/>
    </row>
    <row r="136" spans="1:6" s="169" customFormat="1" x14ac:dyDescent="0.15">
      <c r="A136" s="421"/>
      <c r="B136" s="945" t="s">
        <v>848</v>
      </c>
      <c r="C136" s="114"/>
      <c r="F136" s="944"/>
    </row>
    <row r="137" spans="1:6" s="169" customFormat="1" x14ac:dyDescent="0.15">
      <c r="A137" s="421"/>
      <c r="B137" s="945" t="s">
        <v>849</v>
      </c>
      <c r="C137" s="114"/>
      <c r="F137" s="944"/>
    </row>
    <row r="138" spans="1:6" x14ac:dyDescent="0.15">
      <c r="B138" s="392"/>
    </row>
    <row r="139" spans="1:6" s="169" customFormat="1" x14ac:dyDescent="0.15">
      <c r="A139" s="801">
        <f>A134+1</f>
        <v>17</v>
      </c>
      <c r="B139" s="805" t="s">
        <v>572</v>
      </c>
      <c r="C139" s="114" t="s">
        <v>692</v>
      </c>
      <c r="F139" s="944"/>
    </row>
    <row r="140" spans="1:6" s="169" customFormat="1" x14ac:dyDescent="0.15">
      <c r="A140" s="114"/>
      <c r="B140" s="354" t="s">
        <v>109</v>
      </c>
      <c r="C140" s="114"/>
      <c r="F140" s="944"/>
    </row>
    <row r="141" spans="1:6" s="169" customFormat="1" x14ac:dyDescent="0.15">
      <c r="A141" s="114"/>
      <c r="B141" s="40" t="s">
        <v>106</v>
      </c>
      <c r="C141" s="114"/>
      <c r="F141" s="944"/>
    </row>
    <row r="142" spans="1:6" s="169" customFormat="1" x14ac:dyDescent="0.15">
      <c r="A142" s="114"/>
      <c r="B142" s="114"/>
      <c r="C142" s="114"/>
      <c r="F142" s="944"/>
    </row>
    <row r="143" spans="1:6" s="169" customFormat="1" x14ac:dyDescent="0.15">
      <c r="A143" s="801">
        <f>A139+1</f>
        <v>18</v>
      </c>
      <c r="B143" s="806" t="s">
        <v>576</v>
      </c>
      <c r="C143" s="114" t="s">
        <v>692</v>
      </c>
      <c r="D143" s="169" t="s">
        <v>696</v>
      </c>
      <c r="F143" s="944"/>
    </row>
    <row r="144" spans="1:6" s="169" customFormat="1" x14ac:dyDescent="0.15">
      <c r="A144" s="114"/>
      <c r="B144" s="116" t="s">
        <v>577</v>
      </c>
      <c r="C144" s="114"/>
      <c r="F144" s="944"/>
    </row>
    <row r="145" spans="1:6" s="169" customFormat="1" x14ac:dyDescent="0.15">
      <c r="A145" s="114"/>
      <c r="B145" s="116" t="s">
        <v>578</v>
      </c>
      <c r="C145" s="114"/>
      <c r="F145" s="944"/>
    </row>
    <row r="146" spans="1:6" s="169" customFormat="1" x14ac:dyDescent="0.15">
      <c r="A146" s="879"/>
      <c r="B146" s="955" t="s">
        <v>807</v>
      </c>
      <c r="C146" s="114"/>
      <c r="F146" s="944"/>
    </row>
    <row r="147" spans="1:6" s="169" customFormat="1" x14ac:dyDescent="0.15">
      <c r="A147" s="879"/>
      <c r="B147" s="955" t="s">
        <v>257</v>
      </c>
      <c r="C147" s="114"/>
      <c r="F147" s="944"/>
    </row>
    <row r="148" spans="1:6" s="169" customFormat="1" x14ac:dyDescent="0.15">
      <c r="A148" s="879"/>
      <c r="B148" s="40" t="s">
        <v>261</v>
      </c>
      <c r="C148" s="114"/>
      <c r="F148" s="944"/>
    </row>
    <row r="149" spans="1:6" s="169" customFormat="1" x14ac:dyDescent="0.15">
      <c r="A149" s="879"/>
      <c r="B149" s="114"/>
      <c r="C149" s="114"/>
      <c r="F149" s="944"/>
    </row>
    <row r="150" spans="1:6" s="169" customFormat="1" x14ac:dyDescent="0.15">
      <c r="A150" s="801">
        <f>A143+1</f>
        <v>19</v>
      </c>
      <c r="B150" s="803" t="s">
        <v>558</v>
      </c>
      <c r="C150" s="114" t="s">
        <v>693</v>
      </c>
      <c r="D150" s="169" t="s">
        <v>695</v>
      </c>
      <c r="E150" s="169" t="s">
        <v>696</v>
      </c>
      <c r="F150" s="944"/>
    </row>
    <row r="151" spans="1:6" s="169" customFormat="1" x14ac:dyDescent="0.15">
      <c r="A151" s="879"/>
      <c r="B151" s="799" t="s">
        <v>504</v>
      </c>
      <c r="C151" s="114"/>
      <c r="F151" s="944"/>
    </row>
    <row r="152" spans="1:6" s="169" customFormat="1" x14ac:dyDescent="0.15">
      <c r="A152" s="879"/>
      <c r="B152" s="799" t="s">
        <v>258</v>
      </c>
      <c r="C152" s="114"/>
      <c r="F152" s="944"/>
    </row>
    <row r="153" spans="1:6" s="169" customFormat="1" x14ac:dyDescent="0.15">
      <c r="A153" s="879"/>
      <c r="B153" s="799" t="s">
        <v>260</v>
      </c>
      <c r="C153" s="114"/>
      <c r="F153" s="944"/>
    </row>
    <row r="154" spans="1:6" s="169" customFormat="1" x14ac:dyDescent="0.15">
      <c r="A154" s="879"/>
      <c r="B154" s="799" t="s">
        <v>262</v>
      </c>
      <c r="C154" s="114"/>
      <c r="F154" s="944"/>
    </row>
    <row r="155" spans="1:6" s="169" customFormat="1" x14ac:dyDescent="0.15">
      <c r="A155" s="879"/>
      <c r="B155" s="799" t="s">
        <v>511</v>
      </c>
      <c r="C155" s="114"/>
      <c r="F155" s="944"/>
    </row>
    <row r="156" spans="1:6" s="169" customFormat="1" x14ac:dyDescent="0.15">
      <c r="A156" s="879"/>
      <c r="B156" s="114"/>
      <c r="C156" s="114"/>
      <c r="F156" s="944"/>
    </row>
    <row r="157" spans="1:6" s="169" customFormat="1" x14ac:dyDescent="0.15">
      <c r="A157" s="801">
        <f>A150+1</f>
        <v>20</v>
      </c>
      <c r="B157" s="802" t="s">
        <v>811</v>
      </c>
      <c r="C157" s="879" t="s">
        <v>693</v>
      </c>
      <c r="F157" s="944"/>
    </row>
    <row r="158" spans="1:6" s="169" customFormat="1" x14ac:dyDescent="0.15">
      <c r="A158" s="879"/>
      <c r="B158" s="116" t="s">
        <v>727</v>
      </c>
      <c r="C158" s="114"/>
      <c r="F158" s="944"/>
    </row>
    <row r="159" spans="1:6" s="169" customFormat="1" x14ac:dyDescent="0.15">
      <c r="A159" s="879"/>
      <c r="B159" s="116" t="s">
        <v>728</v>
      </c>
      <c r="C159" s="114"/>
      <c r="F159" s="944"/>
    </row>
    <row r="160" spans="1:6" s="169" customFormat="1" x14ac:dyDescent="0.15">
      <c r="A160" s="879"/>
      <c r="B160" s="116" t="s">
        <v>729</v>
      </c>
      <c r="C160" s="114"/>
      <c r="F160" s="944"/>
    </row>
    <row r="161" spans="1:6" s="169" customFormat="1" x14ac:dyDescent="0.15">
      <c r="A161" s="879"/>
      <c r="B161" s="116" t="s">
        <v>831</v>
      </c>
      <c r="C161" s="114"/>
      <c r="F161" s="944"/>
    </row>
    <row r="162" spans="1:6" s="169" customFormat="1" x14ac:dyDescent="0.15">
      <c r="A162" s="879"/>
      <c r="B162" s="116" t="s">
        <v>832</v>
      </c>
      <c r="C162" s="114"/>
      <c r="F162" s="944"/>
    </row>
    <row r="163" spans="1:6" s="169" customFormat="1" x14ac:dyDescent="0.15">
      <c r="A163" s="879"/>
      <c r="B163" s="116" t="s">
        <v>833</v>
      </c>
      <c r="C163" s="114"/>
      <c r="F163" s="944"/>
    </row>
    <row r="164" spans="1:6" s="169" customFormat="1" x14ac:dyDescent="0.15">
      <c r="A164" s="879"/>
      <c r="B164" s="116" t="s">
        <v>834</v>
      </c>
      <c r="C164" s="114"/>
      <c r="F164" s="944"/>
    </row>
    <row r="165" spans="1:6" s="169" customFormat="1" x14ac:dyDescent="0.15">
      <c r="A165" s="879"/>
      <c r="B165" s="116" t="s">
        <v>835</v>
      </c>
      <c r="C165" s="114"/>
      <c r="F165" s="944"/>
    </row>
    <row r="166" spans="1:6" s="169" customFormat="1" x14ac:dyDescent="0.15">
      <c r="A166" s="879"/>
      <c r="B166" s="116" t="s">
        <v>836</v>
      </c>
      <c r="C166" s="114"/>
      <c r="F166" s="944"/>
    </row>
    <row r="167" spans="1:6" s="169" customFormat="1" x14ac:dyDescent="0.15">
      <c r="A167" s="879"/>
      <c r="B167" s="116" t="s">
        <v>837</v>
      </c>
      <c r="C167" s="114"/>
      <c r="F167" s="944"/>
    </row>
    <row r="168" spans="1:6" s="169" customFormat="1" x14ac:dyDescent="0.15">
      <c r="A168" s="879"/>
      <c r="B168" s="116" t="s">
        <v>838</v>
      </c>
      <c r="C168" s="114"/>
      <c r="F168" s="944"/>
    </row>
    <row r="169" spans="1:6" s="169" customFormat="1" x14ac:dyDescent="0.15">
      <c r="A169" s="879"/>
      <c r="B169" s="116" t="s">
        <v>839</v>
      </c>
      <c r="C169" s="114"/>
      <c r="F169" s="944"/>
    </row>
    <row r="170" spans="1:6" s="169" customFormat="1" x14ac:dyDescent="0.15">
      <c r="A170" s="879"/>
      <c r="B170" s="116" t="s">
        <v>840</v>
      </c>
      <c r="C170" s="114"/>
      <c r="F170" s="944"/>
    </row>
    <row r="171" spans="1:6" s="169" customFormat="1" x14ac:dyDescent="0.15">
      <c r="A171" s="879"/>
      <c r="B171" s="116" t="s">
        <v>841</v>
      </c>
      <c r="C171" s="114"/>
      <c r="F171" s="944"/>
    </row>
    <row r="172" spans="1:6" s="169" customFormat="1" x14ac:dyDescent="0.15">
      <c r="A172" s="879"/>
      <c r="B172" s="116" t="s">
        <v>842</v>
      </c>
      <c r="C172" s="114"/>
      <c r="F172" s="944"/>
    </row>
    <row r="173" spans="1:6" s="169" customFormat="1" x14ac:dyDescent="0.15">
      <c r="A173" s="879"/>
      <c r="B173" s="114"/>
      <c r="C173" s="114"/>
      <c r="F173" s="944"/>
    </row>
    <row r="174" spans="1:6" s="169" customFormat="1" x14ac:dyDescent="0.15">
      <c r="A174" s="801">
        <f>A157+1</f>
        <v>21</v>
      </c>
      <c r="B174" s="803" t="s">
        <v>850</v>
      </c>
      <c r="C174" s="114" t="s">
        <v>692</v>
      </c>
      <c r="F174" s="944"/>
    </row>
    <row r="175" spans="1:6" s="169" customFormat="1" x14ac:dyDescent="0.15">
      <c r="A175" s="879"/>
      <c r="B175" s="956" t="s">
        <v>851</v>
      </c>
      <c r="C175" s="114"/>
      <c r="F175" s="944"/>
    </row>
    <row r="176" spans="1:6" s="169" customFormat="1" x14ac:dyDescent="0.15">
      <c r="A176" s="879"/>
      <c r="B176" s="956" t="s">
        <v>852</v>
      </c>
      <c r="C176" s="114"/>
      <c r="F176" s="944"/>
    </row>
    <row r="177" spans="1:6" s="169" customFormat="1" x14ac:dyDescent="0.15">
      <c r="A177" s="879"/>
      <c r="B177" s="956" t="s">
        <v>853</v>
      </c>
      <c r="C177" s="114"/>
      <c r="F177" s="944"/>
    </row>
    <row r="178" spans="1:6" s="169" customFormat="1" x14ac:dyDescent="0.15">
      <c r="A178" s="879"/>
      <c r="B178" s="956" t="s">
        <v>854</v>
      </c>
      <c r="C178" s="114"/>
      <c r="F178" s="944"/>
    </row>
    <row r="179" spans="1:6" s="169" customFormat="1" x14ac:dyDescent="0.15">
      <c r="A179" s="879"/>
      <c r="B179" s="800"/>
      <c r="C179" s="114"/>
      <c r="F179" s="944"/>
    </row>
    <row r="180" spans="1:6" s="169" customFormat="1" x14ac:dyDescent="0.15">
      <c r="A180" s="801">
        <f>A174+1</f>
        <v>22</v>
      </c>
      <c r="B180" s="803" t="s">
        <v>559</v>
      </c>
      <c r="C180" s="114" t="s">
        <v>692</v>
      </c>
      <c r="F180" s="944"/>
    </row>
    <row r="181" spans="1:6" s="169" customFormat="1" x14ac:dyDescent="0.15">
      <c r="A181" s="879"/>
      <c r="B181" s="957" t="s">
        <v>855</v>
      </c>
      <c r="C181" s="114"/>
      <c r="F181" s="944"/>
    </row>
    <row r="182" spans="1:6" s="169" customFormat="1" x14ac:dyDescent="0.15">
      <c r="A182" s="879"/>
      <c r="B182" s="945" t="s">
        <v>856</v>
      </c>
      <c r="C182" s="114"/>
      <c r="F182" s="944"/>
    </row>
    <row r="183" spans="1:6" s="169" customFormat="1" x14ac:dyDescent="0.15">
      <c r="A183" s="879"/>
      <c r="B183" s="945" t="s">
        <v>857</v>
      </c>
      <c r="C183" s="114"/>
      <c r="F183" s="944"/>
    </row>
    <row r="184" spans="1:6" s="169" customFormat="1" x14ac:dyDescent="0.15">
      <c r="A184" s="879"/>
      <c r="B184" s="945" t="s">
        <v>858</v>
      </c>
      <c r="C184" s="114"/>
      <c r="F184" s="944"/>
    </row>
    <row r="185" spans="1:6" s="169" customFormat="1" ht="27" x14ac:dyDescent="0.15">
      <c r="A185" s="879"/>
      <c r="B185" s="945" t="s">
        <v>859</v>
      </c>
      <c r="C185" s="114"/>
      <c r="F185" s="944"/>
    </row>
    <row r="186" spans="1:6" s="169" customFormat="1" x14ac:dyDescent="0.15">
      <c r="A186" s="879"/>
      <c r="B186" s="945" t="s">
        <v>860</v>
      </c>
      <c r="C186" s="114"/>
      <c r="F186" s="944"/>
    </row>
    <row r="187" spans="1:6" s="169" customFormat="1" x14ac:dyDescent="0.15">
      <c r="A187" s="879"/>
      <c r="B187" s="945" t="s">
        <v>861</v>
      </c>
      <c r="C187" s="114"/>
      <c r="F187" s="944"/>
    </row>
    <row r="188" spans="1:6" s="169" customFormat="1" x14ac:dyDescent="0.15">
      <c r="A188" s="879"/>
      <c r="B188" s="945" t="s">
        <v>862</v>
      </c>
      <c r="C188" s="114"/>
      <c r="F188" s="944"/>
    </row>
    <row r="189" spans="1:6" s="169" customFormat="1" x14ac:dyDescent="0.15">
      <c r="A189" s="879"/>
      <c r="B189" s="945" t="s">
        <v>863</v>
      </c>
      <c r="C189" s="114"/>
      <c r="F189" s="944"/>
    </row>
    <row r="190" spans="1:6" s="169" customFormat="1" x14ac:dyDescent="0.15">
      <c r="A190" s="879"/>
      <c r="B190" s="945" t="s">
        <v>864</v>
      </c>
      <c r="C190" s="114"/>
      <c r="F190" s="944"/>
    </row>
    <row r="191" spans="1:6" s="169" customFormat="1" x14ac:dyDescent="0.15">
      <c r="A191" s="879"/>
      <c r="B191" s="945" t="s">
        <v>865</v>
      </c>
      <c r="C191" s="114"/>
      <c r="F191" s="944"/>
    </row>
    <row r="192" spans="1:6" s="169" customFormat="1" x14ac:dyDescent="0.15">
      <c r="A192" s="879"/>
      <c r="B192" s="114"/>
      <c r="C192" s="114"/>
      <c r="F192" s="944"/>
    </row>
    <row r="193" spans="1:6" s="169" customFormat="1" x14ac:dyDescent="0.15">
      <c r="A193" s="801">
        <f>A180+1</f>
        <v>23</v>
      </c>
      <c r="B193" s="805" t="s">
        <v>573</v>
      </c>
      <c r="C193" s="114"/>
      <c r="F193" s="944"/>
    </row>
    <row r="194" spans="1:6" s="169" customFormat="1" x14ac:dyDescent="0.15">
      <c r="A194" s="879"/>
      <c r="B194" s="354" t="s">
        <v>574</v>
      </c>
      <c r="C194" s="114" t="s">
        <v>692</v>
      </c>
      <c r="F194" s="944"/>
    </row>
    <row r="195" spans="1:6" s="169" customFormat="1" x14ac:dyDescent="0.15">
      <c r="A195" s="879"/>
      <c r="B195" s="40" t="s">
        <v>575</v>
      </c>
      <c r="C195" s="114"/>
      <c r="F195" s="944"/>
    </row>
    <row r="196" spans="1:6" s="169" customFormat="1" x14ac:dyDescent="0.15">
      <c r="A196" s="879"/>
      <c r="B196" s="40" t="s">
        <v>115</v>
      </c>
      <c r="C196" s="114"/>
      <c r="F196" s="944"/>
    </row>
    <row r="197" spans="1:6" x14ac:dyDescent="0.15">
      <c r="A197" s="879"/>
      <c r="C197" s="169"/>
    </row>
    <row r="198" spans="1:6" x14ac:dyDescent="0.15">
      <c r="A198" s="801">
        <f>A193+1</f>
        <v>24</v>
      </c>
      <c r="B198" s="802" t="s">
        <v>587</v>
      </c>
      <c r="C198" s="169" t="s">
        <v>683</v>
      </c>
      <c r="D198" s="114" t="s">
        <v>694</v>
      </c>
    </row>
    <row r="199" spans="1:6" x14ac:dyDescent="0.15">
      <c r="A199" s="944"/>
      <c r="B199" s="355" t="s">
        <v>639</v>
      </c>
      <c r="C199" s="169"/>
    </row>
    <row r="200" spans="1:6" x14ac:dyDescent="0.15">
      <c r="A200" s="944"/>
      <c r="B200" s="355" t="s">
        <v>640</v>
      </c>
      <c r="C200" s="169"/>
    </row>
    <row r="201" spans="1:6" x14ac:dyDescent="0.15">
      <c r="A201" s="944"/>
      <c r="B201" s="355" t="s">
        <v>641</v>
      </c>
    </row>
    <row r="202" spans="1:6" x14ac:dyDescent="0.15">
      <c r="A202" s="944"/>
      <c r="B202" s="355" t="s">
        <v>642</v>
      </c>
    </row>
    <row r="203" spans="1:6" x14ac:dyDescent="0.15">
      <c r="A203" s="944"/>
      <c r="B203" s="355" t="s">
        <v>644</v>
      </c>
    </row>
    <row r="204" spans="1:6" x14ac:dyDescent="0.15">
      <c r="A204" s="944"/>
      <c r="B204" s="355" t="s">
        <v>646</v>
      </c>
    </row>
    <row r="205" spans="1:6" x14ac:dyDescent="0.15">
      <c r="A205" s="944"/>
      <c r="B205" s="170" t="s">
        <v>935</v>
      </c>
    </row>
    <row r="206" spans="1:6" x14ac:dyDescent="0.15">
      <c r="A206" s="879"/>
    </row>
    <row r="207" spans="1:6" x14ac:dyDescent="0.15">
      <c r="A207" s="801">
        <f>A198+1</f>
        <v>25</v>
      </c>
      <c r="B207" s="805" t="s">
        <v>613</v>
      </c>
      <c r="C207" s="114" t="s">
        <v>683</v>
      </c>
      <c r="D207" s="114" t="s">
        <v>694</v>
      </c>
    </row>
    <row r="208" spans="1:6" x14ac:dyDescent="0.15">
      <c r="A208" s="879"/>
      <c r="B208" s="40" t="s">
        <v>614</v>
      </c>
    </row>
    <row r="209" spans="1:3" x14ac:dyDescent="0.15">
      <c r="A209" s="879"/>
      <c r="B209" s="40" t="s">
        <v>615</v>
      </c>
    </row>
    <row r="210" spans="1:3" x14ac:dyDescent="0.15">
      <c r="A210" s="879"/>
      <c r="B210" s="40" t="s">
        <v>616</v>
      </c>
    </row>
    <row r="211" spans="1:3" x14ac:dyDescent="0.15">
      <c r="A211" s="879"/>
      <c r="B211" s="40" t="s">
        <v>617</v>
      </c>
    </row>
    <row r="212" spans="1:3" x14ac:dyDescent="0.15">
      <c r="A212" s="879"/>
      <c r="B212" s="40" t="s">
        <v>618</v>
      </c>
    </row>
    <row r="213" spans="1:3" x14ac:dyDescent="0.15">
      <c r="A213" s="879"/>
      <c r="B213" s="40" t="s">
        <v>619</v>
      </c>
    </row>
    <row r="214" spans="1:3" x14ac:dyDescent="0.15">
      <c r="A214" s="879"/>
      <c r="B214" s="40" t="s">
        <v>620</v>
      </c>
    </row>
    <row r="215" spans="1:3" x14ac:dyDescent="0.15">
      <c r="A215" s="879"/>
      <c r="B215" s="40" t="s">
        <v>659</v>
      </c>
    </row>
    <row r="216" spans="1:3" x14ac:dyDescent="0.15">
      <c r="A216" s="879"/>
      <c r="B216" s="40" t="s">
        <v>621</v>
      </c>
    </row>
    <row r="217" spans="1:3" x14ac:dyDescent="0.15">
      <c r="A217" s="879"/>
      <c r="B217" s="40" t="s">
        <v>622</v>
      </c>
    </row>
    <row r="218" spans="1:3" x14ac:dyDescent="0.15">
      <c r="A218" s="879"/>
      <c r="B218" s="40" t="s">
        <v>623</v>
      </c>
    </row>
    <row r="219" spans="1:3" x14ac:dyDescent="0.15">
      <c r="A219" s="879"/>
      <c r="B219" s="40" t="s">
        <v>624</v>
      </c>
    </row>
    <row r="220" spans="1:3" x14ac:dyDescent="0.15">
      <c r="A220" s="879"/>
      <c r="B220" s="40" t="s">
        <v>625</v>
      </c>
    </row>
    <row r="221" spans="1:3" x14ac:dyDescent="0.15">
      <c r="A221" s="879"/>
      <c r="B221" s="40" t="s">
        <v>626</v>
      </c>
    </row>
    <row r="222" spans="1:3" x14ac:dyDescent="0.15">
      <c r="A222" s="879"/>
      <c r="B222" s="40" t="s">
        <v>627</v>
      </c>
    </row>
    <row r="223" spans="1:3" x14ac:dyDescent="0.15">
      <c r="A223" s="944"/>
      <c r="B223" s="169"/>
      <c r="C223" s="169"/>
    </row>
    <row r="224" spans="1:3" x14ac:dyDescent="0.15">
      <c r="A224" s="801">
        <f>A207+1</f>
        <v>26</v>
      </c>
      <c r="B224" s="807" t="s">
        <v>599</v>
      </c>
      <c r="C224" s="114" t="s">
        <v>52</v>
      </c>
    </row>
    <row r="225" spans="1:3" x14ac:dyDescent="0.15">
      <c r="A225" s="944"/>
      <c r="B225" s="170" t="s">
        <v>650</v>
      </c>
    </row>
    <row r="226" spans="1:3" x14ac:dyDescent="0.15">
      <c r="A226" s="944"/>
      <c r="B226" s="170" t="s">
        <v>651</v>
      </c>
    </row>
    <row r="227" spans="1:3" x14ac:dyDescent="0.15">
      <c r="A227" s="944"/>
      <c r="B227" s="169"/>
    </row>
    <row r="228" spans="1:3" x14ac:dyDescent="0.15">
      <c r="A228" s="801">
        <f>A224+1</f>
        <v>27</v>
      </c>
      <c r="B228" s="807" t="s">
        <v>652</v>
      </c>
      <c r="C228" s="114" t="s">
        <v>694</v>
      </c>
    </row>
    <row r="229" spans="1:3" x14ac:dyDescent="0.15">
      <c r="A229" s="879"/>
      <c r="B229" s="116" t="s">
        <v>653</v>
      </c>
    </row>
    <row r="230" spans="1:3" x14ac:dyDescent="0.15">
      <c r="A230" s="879"/>
      <c r="B230" s="116" t="s">
        <v>654</v>
      </c>
    </row>
    <row r="231" spans="1:3" x14ac:dyDescent="0.15">
      <c r="A231" s="879"/>
      <c r="B231" s="116" t="s">
        <v>655</v>
      </c>
    </row>
    <row r="232" spans="1:3" x14ac:dyDescent="0.15">
      <c r="A232" s="879"/>
      <c r="B232" s="116" t="s">
        <v>656</v>
      </c>
    </row>
    <row r="233" spans="1:3" x14ac:dyDescent="0.15">
      <c r="A233" s="879"/>
      <c r="B233" s="116" t="s">
        <v>657</v>
      </c>
    </row>
    <row r="234" spans="1:3" x14ac:dyDescent="0.15">
      <c r="A234" s="879"/>
      <c r="B234" s="116" t="s">
        <v>658</v>
      </c>
    </row>
    <row r="235" spans="1:3" x14ac:dyDescent="0.15">
      <c r="A235" s="879"/>
      <c r="B235" s="116" t="s">
        <v>561</v>
      </c>
    </row>
    <row r="236" spans="1:3" x14ac:dyDescent="0.15">
      <c r="A236" s="879"/>
      <c r="B236" s="116" t="s">
        <v>936</v>
      </c>
    </row>
    <row r="237" spans="1:3" x14ac:dyDescent="0.15">
      <c r="A237" s="879"/>
    </row>
    <row r="238" spans="1:3" x14ac:dyDescent="0.15">
      <c r="A238" s="801">
        <f>A228+1</f>
        <v>28</v>
      </c>
      <c r="B238" s="803" t="s">
        <v>579</v>
      </c>
      <c r="C238" s="114" t="s">
        <v>694</v>
      </c>
    </row>
    <row r="239" spans="1:3" x14ac:dyDescent="0.15">
      <c r="A239" s="879"/>
      <c r="B239" s="116" t="s">
        <v>580</v>
      </c>
    </row>
    <row r="240" spans="1:3" x14ac:dyDescent="0.15">
      <c r="A240" s="879"/>
      <c r="B240" s="116" t="s">
        <v>581</v>
      </c>
    </row>
    <row r="241" spans="1:3" x14ac:dyDescent="0.15">
      <c r="A241" s="879"/>
      <c r="B241" s="116" t="s">
        <v>582</v>
      </c>
    </row>
    <row r="242" spans="1:3" x14ac:dyDescent="0.15">
      <c r="A242" s="879"/>
      <c r="B242" s="116" t="s">
        <v>583</v>
      </c>
    </row>
    <row r="243" spans="1:3" x14ac:dyDescent="0.15">
      <c r="A243" s="879"/>
      <c r="B243" s="116" t="s">
        <v>584</v>
      </c>
      <c r="C243" s="169"/>
    </row>
    <row r="244" spans="1:3" x14ac:dyDescent="0.15">
      <c r="A244" s="879"/>
      <c r="B244" s="116" t="s">
        <v>585</v>
      </c>
      <c r="C244" s="169"/>
    </row>
    <row r="245" spans="1:3" x14ac:dyDescent="0.15">
      <c r="A245" s="879"/>
      <c r="B245" s="116" t="s">
        <v>586</v>
      </c>
      <c r="C245" s="169"/>
    </row>
    <row r="246" spans="1:3" x14ac:dyDescent="0.15">
      <c r="A246" s="879"/>
      <c r="B246" s="421"/>
    </row>
    <row r="247" spans="1:3" x14ac:dyDescent="0.15">
      <c r="A247" s="801">
        <f>A238+1</f>
        <v>29</v>
      </c>
      <c r="B247" s="805" t="s">
        <v>633</v>
      </c>
      <c r="C247" s="114" t="s">
        <v>695</v>
      </c>
    </row>
    <row r="248" spans="1:3" x14ac:dyDescent="0.15">
      <c r="A248" s="879"/>
      <c r="B248" s="423" t="s">
        <v>508</v>
      </c>
    </row>
    <row r="249" spans="1:3" x14ac:dyDescent="0.15">
      <c r="A249" s="879"/>
      <c r="B249" s="423" t="s">
        <v>634</v>
      </c>
    </row>
    <row r="250" spans="1:3" x14ac:dyDescent="0.15">
      <c r="A250" s="879"/>
      <c r="B250" s="423" t="s">
        <v>635</v>
      </c>
    </row>
    <row r="251" spans="1:3" x14ac:dyDescent="0.15">
      <c r="A251" s="879"/>
      <c r="B251" s="423" t="s">
        <v>636</v>
      </c>
    </row>
    <row r="252" spans="1:3" x14ac:dyDescent="0.15">
      <c r="A252" s="879"/>
    </row>
    <row r="253" spans="1:3" x14ac:dyDescent="0.15">
      <c r="A253" s="801">
        <f>A247+1</f>
        <v>30</v>
      </c>
      <c r="B253" s="805" t="s">
        <v>628</v>
      </c>
      <c r="C253" s="114" t="s">
        <v>697</v>
      </c>
    </row>
    <row r="254" spans="1:3" x14ac:dyDescent="0.15">
      <c r="A254" s="879"/>
      <c r="B254" s="40" t="s">
        <v>629</v>
      </c>
    </row>
    <row r="255" spans="1:3" x14ac:dyDescent="0.15">
      <c r="A255" s="879"/>
      <c r="B255" s="40" t="s">
        <v>630</v>
      </c>
    </row>
    <row r="256" spans="1:3" x14ac:dyDescent="0.15">
      <c r="A256" s="879"/>
      <c r="B256" s="40" t="s">
        <v>631</v>
      </c>
    </row>
    <row r="257" spans="1:3" x14ac:dyDescent="0.15">
      <c r="A257" s="879"/>
      <c r="B257" s="40" t="s">
        <v>632</v>
      </c>
    </row>
    <row r="258" spans="1:3" x14ac:dyDescent="0.15">
      <c r="A258" s="879"/>
      <c r="B258" s="796"/>
    </row>
    <row r="259" spans="1:3" x14ac:dyDescent="0.15">
      <c r="A259" s="879"/>
      <c r="B259" s="796"/>
    </row>
    <row r="260" spans="1:3" x14ac:dyDescent="0.15">
      <c r="A260" s="879"/>
    </row>
    <row r="261" spans="1:3" x14ac:dyDescent="0.15">
      <c r="A261" s="943"/>
      <c r="B261" s="797" t="s">
        <v>588</v>
      </c>
      <c r="C261" s="114" t="s">
        <v>698</v>
      </c>
    </row>
    <row r="262" spans="1:3" x14ac:dyDescent="0.15">
      <c r="A262" s="944"/>
      <c r="B262" s="170" t="s">
        <v>589</v>
      </c>
    </row>
    <row r="263" spans="1:3" x14ac:dyDescent="0.15">
      <c r="A263" s="944"/>
      <c r="B263" s="170" t="s">
        <v>590</v>
      </c>
    </row>
    <row r="264" spans="1:3" x14ac:dyDescent="0.15">
      <c r="A264" s="944"/>
      <c r="B264" s="170" t="s">
        <v>591</v>
      </c>
    </row>
    <row r="265" spans="1:3" x14ac:dyDescent="0.15">
      <c r="A265" s="944"/>
      <c r="B265" s="170" t="s">
        <v>592</v>
      </c>
    </row>
    <row r="266" spans="1:3" x14ac:dyDescent="0.15">
      <c r="A266" s="944"/>
      <c r="B266" s="170" t="s">
        <v>593</v>
      </c>
    </row>
    <row r="267" spans="1:3" x14ac:dyDescent="0.15">
      <c r="A267" s="944"/>
      <c r="B267" s="170" t="s">
        <v>594</v>
      </c>
    </row>
    <row r="268" spans="1:3" x14ac:dyDescent="0.15">
      <c r="A268" s="944"/>
      <c r="B268" s="170" t="s">
        <v>595</v>
      </c>
    </row>
    <row r="269" spans="1:3" x14ac:dyDescent="0.15">
      <c r="A269" s="944"/>
      <c r="B269" s="170" t="s">
        <v>596</v>
      </c>
    </row>
    <row r="270" spans="1:3" x14ac:dyDescent="0.15">
      <c r="A270" s="944"/>
      <c r="B270" s="170" t="s">
        <v>597</v>
      </c>
    </row>
    <row r="271" spans="1:3" x14ac:dyDescent="0.15">
      <c r="A271" s="944"/>
      <c r="B271" s="170" t="s">
        <v>598</v>
      </c>
    </row>
    <row r="272" spans="1:3" x14ac:dyDescent="0.15">
      <c r="A272" s="879"/>
    </row>
    <row r="273" spans="1:3" x14ac:dyDescent="0.15">
      <c r="A273" s="943"/>
      <c r="B273" s="797" t="s">
        <v>643</v>
      </c>
      <c r="C273" s="114" t="s">
        <v>698</v>
      </c>
    </row>
    <row r="274" spans="1:3" x14ac:dyDescent="0.15">
      <c r="A274" s="879"/>
      <c r="B274" s="170" t="s">
        <v>645</v>
      </c>
    </row>
    <row r="275" spans="1:3" x14ac:dyDescent="0.15">
      <c r="A275" s="879"/>
      <c r="B275" s="170" t="s">
        <v>647</v>
      </c>
    </row>
    <row r="276" spans="1:3" x14ac:dyDescent="0.15">
      <c r="A276" s="879"/>
      <c r="B276" s="170" t="s">
        <v>648</v>
      </c>
    </row>
    <row r="277" spans="1:3" x14ac:dyDescent="0.15">
      <c r="A277" s="879"/>
      <c r="B277" s="170" t="s">
        <v>649</v>
      </c>
    </row>
    <row r="278" spans="1:3" x14ac:dyDescent="0.15">
      <c r="A278" s="421"/>
      <c r="B278" s="421"/>
    </row>
    <row r="279" spans="1:3" x14ac:dyDescent="0.15">
      <c r="A279" s="798"/>
      <c r="B279" s="795" t="s">
        <v>600</v>
      </c>
      <c r="C279" s="114" t="s">
        <v>698</v>
      </c>
    </row>
    <row r="280" spans="1:3" x14ac:dyDescent="0.15">
      <c r="A280" s="421"/>
      <c r="B280" s="423" t="s">
        <v>601</v>
      </c>
    </row>
    <row r="281" spans="1:3" x14ac:dyDescent="0.15">
      <c r="A281" s="421"/>
      <c r="B281" s="423" t="s">
        <v>602</v>
      </c>
    </row>
    <row r="282" spans="1:3" x14ac:dyDescent="0.15">
      <c r="A282" s="421"/>
      <c r="B282" s="423" t="s">
        <v>603</v>
      </c>
    </row>
    <row r="283" spans="1:3" x14ac:dyDescent="0.15">
      <c r="A283" s="421"/>
      <c r="B283" s="423" t="s">
        <v>604</v>
      </c>
    </row>
    <row r="284" spans="1:3" x14ac:dyDescent="0.15">
      <c r="A284" s="421"/>
      <c r="B284" s="421"/>
    </row>
    <row r="285" spans="1:3" x14ac:dyDescent="0.15">
      <c r="A285" s="798"/>
      <c r="B285" s="795" t="s">
        <v>605</v>
      </c>
      <c r="C285" s="114" t="s">
        <v>698</v>
      </c>
    </row>
    <row r="286" spans="1:3" x14ac:dyDescent="0.15">
      <c r="A286" s="421"/>
      <c r="B286" s="423" t="s">
        <v>606</v>
      </c>
    </row>
    <row r="287" spans="1:3" x14ac:dyDescent="0.15">
      <c r="A287" s="421"/>
      <c r="B287" s="423" t="s">
        <v>607</v>
      </c>
    </row>
    <row r="288" spans="1:3" x14ac:dyDescent="0.15">
      <c r="A288" s="421"/>
      <c r="B288" s="423" t="s">
        <v>608</v>
      </c>
    </row>
    <row r="289" spans="1:6" x14ac:dyDescent="0.15">
      <c r="A289" s="421"/>
      <c r="B289" s="421"/>
    </row>
    <row r="290" spans="1:6" x14ac:dyDescent="0.15">
      <c r="A290" s="798"/>
      <c r="B290" s="795" t="s">
        <v>609</v>
      </c>
      <c r="C290" s="114" t="s">
        <v>698</v>
      </c>
    </row>
    <row r="291" spans="1:6" s="169" customFormat="1" x14ac:dyDescent="0.15">
      <c r="A291" s="421"/>
      <c r="B291" s="423" t="s">
        <v>610</v>
      </c>
      <c r="C291" s="114"/>
      <c r="F291" s="944"/>
    </row>
    <row r="292" spans="1:6" s="169" customFormat="1" x14ac:dyDescent="0.15">
      <c r="A292" s="421"/>
      <c r="B292" s="423" t="s">
        <v>611</v>
      </c>
      <c r="C292" s="114"/>
      <c r="F292" s="944"/>
    </row>
    <row r="293" spans="1:6" s="169" customFormat="1" x14ac:dyDescent="0.15">
      <c r="A293" s="421"/>
      <c r="B293" s="423" t="s">
        <v>612</v>
      </c>
      <c r="C293" s="114"/>
      <c r="F293" s="944"/>
    </row>
  </sheetData>
  <sheetProtection formatCells="0"/>
  <mergeCells count="9">
    <mergeCell ref="H98:H100"/>
    <mergeCell ref="D95:E95"/>
    <mergeCell ref="F95:G95"/>
    <mergeCell ref="D87:E87"/>
    <mergeCell ref="F87:G87"/>
    <mergeCell ref="D90:E90"/>
    <mergeCell ref="F90:G90"/>
    <mergeCell ref="D98:E98"/>
    <mergeCell ref="F98:G98"/>
  </mergeCells>
  <phoneticPr fontId="16"/>
  <pageMargins left="0.23622047244094491" right="0.23622047244094491" top="0.74803149606299213" bottom="0.74803149606299213" header="0.31496062992125984" footer="0.31496062992125984"/>
  <pageSetup paperSize="9" scale="23" orientation="portrait" r:id="rId1"/>
  <headerFooter>
    <oddHeader xml:space="preserve">&amp;R&amp;U開示版・非開示版&amp;U
※上記いずれかに丸をつけてください。
</oddHeader>
  </headerFooter>
  <rowBreaks count="1" manualBreakCount="1">
    <brk id="1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79998168889431442"/>
  </sheetPr>
  <dimension ref="A1:P79"/>
  <sheetViews>
    <sheetView showGridLines="0" view="pageBreakPreview" topLeftCell="A50" zoomScaleNormal="85" zoomScaleSheetLayoutView="100" workbookViewId="0">
      <selection activeCell="C22" sqref="C22"/>
    </sheetView>
  </sheetViews>
  <sheetFormatPr defaultColWidth="9" defaultRowHeight="13.5" x14ac:dyDescent="0.15"/>
  <cols>
    <col min="1" max="1" width="2.125" style="155" customWidth="1"/>
    <col min="2" max="2" width="8" style="155" customWidth="1"/>
    <col min="3" max="3" width="22.125" style="155" customWidth="1"/>
    <col min="4" max="4" width="11.5" style="155" customWidth="1"/>
    <col min="5" max="5" width="43.125" style="155" customWidth="1"/>
    <col min="6" max="6" width="26.125" style="155" customWidth="1"/>
    <col min="7" max="7" width="1.875" style="155" customWidth="1"/>
    <col min="8" max="16384" width="9" style="155"/>
  </cols>
  <sheetData>
    <row r="1" spans="1:16" s="141" customFormat="1" ht="23.85" customHeight="1" x14ac:dyDescent="0.15">
      <c r="B1" s="996" t="s">
        <v>31</v>
      </c>
      <c r="C1" s="997"/>
    </row>
    <row r="2" spans="1:16" s="141" customFormat="1" ht="9.6" customHeight="1" x14ac:dyDescent="0.15"/>
    <row r="3" spans="1:16" s="141" customFormat="1" ht="17.25" x14ac:dyDescent="0.15">
      <c r="B3" s="142" t="str">
        <f>コード!A1</f>
        <v>溶融亜鉛めっき鋼帯及び鋼板（輸入者）</v>
      </c>
    </row>
    <row r="4" spans="1:16" s="144" customFormat="1" ht="13.35" customHeight="1" thickBot="1" x14ac:dyDescent="0.2">
      <c r="A4" s="143"/>
      <c r="P4" s="145"/>
    </row>
    <row r="5" spans="1:16" s="37" customFormat="1" ht="17.25" customHeight="1" thickBot="1" x14ac:dyDescent="0.2">
      <c r="B5" s="984" t="s">
        <v>10</v>
      </c>
      <c r="C5" s="985"/>
      <c r="D5" s="998" t="str">
        <f>IF(様式一覧表!D5="","",様式一覧表!D5)</f>
        <v/>
      </c>
      <c r="E5" s="999"/>
      <c r="F5" s="153"/>
      <c r="G5" s="90"/>
      <c r="H5" s="90"/>
      <c r="I5" s="90"/>
      <c r="J5" s="90"/>
      <c r="K5" s="90"/>
      <c r="L5" s="91"/>
    </row>
    <row r="6" spans="1:16" s="37" customFormat="1" ht="12" customHeight="1" x14ac:dyDescent="0.15">
      <c r="B6" s="988"/>
      <c r="C6" s="988"/>
      <c r="D6" s="988"/>
      <c r="E6" s="988"/>
      <c r="F6" s="989"/>
      <c r="G6" s="989"/>
      <c r="H6" s="989"/>
      <c r="I6" s="90"/>
      <c r="J6" s="90"/>
      <c r="K6" s="90"/>
      <c r="L6" s="90"/>
      <c r="M6" s="90"/>
      <c r="N6" s="91"/>
    </row>
    <row r="7" spans="1:16" s="37" customFormat="1" ht="23.85" customHeight="1" x14ac:dyDescent="0.15">
      <c r="B7" s="990" t="s">
        <v>11</v>
      </c>
      <c r="C7" s="991"/>
      <c r="D7" s="991"/>
      <c r="E7" s="991"/>
      <c r="F7" s="992"/>
      <c r="G7" s="137"/>
      <c r="H7" s="137"/>
      <c r="I7" s="90"/>
      <c r="J7" s="90"/>
      <c r="K7" s="90"/>
      <c r="L7" s="90"/>
      <c r="M7" s="90"/>
      <c r="N7" s="91"/>
    </row>
    <row r="8" spans="1:16" s="37" customFormat="1" ht="21.6" customHeight="1" x14ac:dyDescent="0.15">
      <c r="B8" s="1000" t="s">
        <v>32</v>
      </c>
      <c r="C8" s="1001"/>
      <c r="D8" s="1001"/>
      <c r="E8" s="1001"/>
      <c r="F8" s="1002"/>
      <c r="G8" s="137"/>
      <c r="H8" s="137"/>
      <c r="I8" s="90"/>
      <c r="J8" s="90"/>
      <c r="K8" s="90"/>
      <c r="L8" s="90"/>
      <c r="M8" s="90"/>
      <c r="N8" s="91"/>
    </row>
    <row r="9" spans="1:16" s="37" customFormat="1" ht="34.5" customHeight="1" x14ac:dyDescent="0.15">
      <c r="B9" s="1000" t="s">
        <v>33</v>
      </c>
      <c r="C9" s="1001"/>
      <c r="D9" s="1001"/>
      <c r="E9" s="1001"/>
      <c r="F9" s="1002"/>
      <c r="G9" s="137"/>
      <c r="H9" s="137"/>
      <c r="I9" s="90"/>
      <c r="J9" s="90"/>
      <c r="K9" s="90"/>
      <c r="L9" s="90"/>
      <c r="M9" s="90"/>
      <c r="N9" s="91"/>
    </row>
    <row r="10" spans="1:16" s="37" customFormat="1" ht="42.6" customHeight="1" x14ac:dyDescent="0.15">
      <c r="B10" s="993" t="s">
        <v>34</v>
      </c>
      <c r="C10" s="994"/>
      <c r="D10" s="994"/>
      <c r="E10" s="994"/>
      <c r="F10" s="995"/>
      <c r="G10" s="137"/>
      <c r="H10" s="137"/>
      <c r="I10" s="90"/>
      <c r="J10" s="90"/>
      <c r="K10" s="90"/>
      <c r="L10" s="90"/>
      <c r="M10" s="90"/>
      <c r="N10" s="91"/>
    </row>
    <row r="11" spans="1:16" s="141" customFormat="1" ht="12" customHeight="1" x14ac:dyDescent="0.15"/>
    <row r="12" spans="1:16" s="141" customFormat="1" ht="16.5" customHeight="1" x14ac:dyDescent="0.15">
      <c r="B12" s="981" t="s">
        <v>13</v>
      </c>
      <c r="C12" s="981" t="s">
        <v>35</v>
      </c>
      <c r="D12" s="981" t="s">
        <v>15</v>
      </c>
      <c r="E12" s="154" t="s">
        <v>36</v>
      </c>
      <c r="F12" s="981" t="s">
        <v>17</v>
      </c>
    </row>
    <row r="13" spans="1:16" s="141" customFormat="1" ht="18.600000000000001" customHeight="1" x14ac:dyDescent="0.15">
      <c r="B13" s="981"/>
      <c r="C13" s="981"/>
      <c r="D13" s="981"/>
      <c r="E13" s="216" t="s">
        <v>37</v>
      </c>
      <c r="F13" s="981"/>
    </row>
    <row r="14" spans="1:16" ht="17.25" x14ac:dyDescent="0.15">
      <c r="B14" s="156">
        <v>1</v>
      </c>
      <c r="C14" s="199" t="s">
        <v>38</v>
      </c>
      <c r="D14" s="151"/>
      <c r="E14" s="348"/>
      <c r="F14" s="152"/>
      <c r="H14" s="450"/>
    </row>
    <row r="15" spans="1:16" ht="17.25" x14ac:dyDescent="0.15">
      <c r="B15" s="156">
        <f>B14+1</f>
        <v>2</v>
      </c>
      <c r="C15" s="199" t="s">
        <v>39</v>
      </c>
      <c r="D15" s="151"/>
      <c r="E15" s="579"/>
      <c r="F15" s="152"/>
      <c r="H15" s="450"/>
    </row>
    <row r="16" spans="1:16" ht="17.25" x14ac:dyDescent="0.15">
      <c r="B16" s="156">
        <f t="shared" ref="B16:B79" si="0">B15+1</f>
        <v>3</v>
      </c>
      <c r="C16" s="199" t="s">
        <v>40</v>
      </c>
      <c r="D16" s="151"/>
      <c r="E16" s="348"/>
      <c r="F16" s="152"/>
      <c r="H16" s="450"/>
    </row>
    <row r="17" spans="2:8" ht="17.25" x14ac:dyDescent="0.15">
      <c r="B17" s="903">
        <f t="shared" si="0"/>
        <v>4</v>
      </c>
      <c r="C17" s="904" t="s">
        <v>821</v>
      </c>
      <c r="D17" s="151"/>
      <c r="E17" s="348"/>
      <c r="F17" s="152"/>
      <c r="H17" s="450"/>
    </row>
    <row r="18" spans="2:8" ht="17.25" x14ac:dyDescent="0.15">
      <c r="B18" s="903">
        <f t="shared" si="0"/>
        <v>5</v>
      </c>
      <c r="C18" s="904" t="s">
        <v>41</v>
      </c>
      <c r="D18" s="151"/>
      <c r="E18" s="348"/>
      <c r="F18" s="152"/>
      <c r="H18" s="450"/>
    </row>
    <row r="19" spans="2:8" ht="17.25" x14ac:dyDescent="0.15">
      <c r="B19" s="903">
        <f t="shared" si="0"/>
        <v>6</v>
      </c>
      <c r="C19" s="904" t="s">
        <v>822</v>
      </c>
      <c r="D19" s="151"/>
      <c r="E19" s="348"/>
      <c r="F19" s="152"/>
      <c r="H19" s="450"/>
    </row>
    <row r="20" spans="2:8" ht="17.25" x14ac:dyDescent="0.15">
      <c r="B20" s="156">
        <f t="shared" si="0"/>
        <v>7</v>
      </c>
      <c r="C20" s="174" t="s">
        <v>42</v>
      </c>
      <c r="D20" s="151"/>
      <c r="E20" s="348"/>
      <c r="F20" s="152"/>
      <c r="H20" s="450"/>
    </row>
    <row r="21" spans="2:8" ht="17.25" x14ac:dyDescent="0.15">
      <c r="B21" s="156">
        <f t="shared" si="0"/>
        <v>8</v>
      </c>
      <c r="C21" s="199" t="s">
        <v>43</v>
      </c>
      <c r="D21" s="151"/>
      <c r="E21" s="348"/>
      <c r="F21" s="152"/>
      <c r="H21" s="450"/>
    </row>
    <row r="22" spans="2:8" ht="17.25" x14ac:dyDescent="0.15">
      <c r="B22" s="156">
        <f t="shared" si="0"/>
        <v>9</v>
      </c>
      <c r="C22" s="199" t="s">
        <v>44</v>
      </c>
      <c r="D22" s="151"/>
      <c r="E22" s="348"/>
      <c r="F22" s="152"/>
      <c r="H22" s="450"/>
    </row>
    <row r="23" spans="2:8" ht="17.25" x14ac:dyDescent="0.15">
      <c r="B23" s="156">
        <f t="shared" si="0"/>
        <v>10</v>
      </c>
      <c r="C23" s="200" t="s">
        <v>45</v>
      </c>
      <c r="D23" s="151"/>
      <c r="E23" s="348"/>
      <c r="F23" s="152"/>
      <c r="H23" s="450"/>
    </row>
    <row r="24" spans="2:8" ht="17.25" x14ac:dyDescent="0.15">
      <c r="B24" s="156">
        <f t="shared" si="0"/>
        <v>11</v>
      </c>
      <c r="C24" s="174" t="s">
        <v>46</v>
      </c>
      <c r="D24" s="151"/>
      <c r="E24" s="348"/>
      <c r="F24" s="152"/>
      <c r="H24" s="450"/>
    </row>
    <row r="25" spans="2:8" ht="17.25" x14ac:dyDescent="0.15">
      <c r="B25" s="156">
        <f t="shared" si="0"/>
        <v>12</v>
      </c>
      <c r="C25" s="174" t="s">
        <v>47</v>
      </c>
      <c r="D25" s="151"/>
      <c r="E25" s="348"/>
      <c r="F25" s="152"/>
      <c r="H25" s="450"/>
    </row>
    <row r="26" spans="2:8" ht="17.25" x14ac:dyDescent="0.15">
      <c r="B26" s="156">
        <f t="shared" si="0"/>
        <v>13</v>
      </c>
      <c r="C26" s="174" t="s">
        <v>48</v>
      </c>
      <c r="D26" s="151"/>
      <c r="E26" s="348"/>
      <c r="F26" s="152"/>
      <c r="H26" s="450"/>
    </row>
    <row r="27" spans="2:8" ht="17.25" x14ac:dyDescent="0.15">
      <c r="B27" s="156">
        <f t="shared" si="0"/>
        <v>14</v>
      </c>
      <c r="C27" s="958" t="s">
        <v>943</v>
      </c>
      <c r="D27" s="151"/>
      <c r="E27" s="348"/>
      <c r="F27" s="152"/>
      <c r="H27" s="450"/>
    </row>
    <row r="28" spans="2:8" ht="17.25" x14ac:dyDescent="0.15">
      <c r="B28" s="156">
        <f t="shared" si="0"/>
        <v>15</v>
      </c>
      <c r="C28" s="200" t="s">
        <v>49</v>
      </c>
      <c r="D28" s="151"/>
      <c r="E28" s="348"/>
      <c r="F28" s="152"/>
      <c r="H28" s="450"/>
    </row>
    <row r="29" spans="2:8" ht="17.25" x14ac:dyDescent="0.15">
      <c r="B29" s="156">
        <f t="shared" si="0"/>
        <v>16</v>
      </c>
      <c r="C29" s="199" t="s">
        <v>50</v>
      </c>
      <c r="D29" s="151"/>
      <c r="E29" s="348"/>
      <c r="F29" s="152"/>
      <c r="H29" s="450"/>
    </row>
    <row r="30" spans="2:8" s="141" customFormat="1" ht="16.5" customHeight="1" x14ac:dyDescent="0.15">
      <c r="B30" s="156">
        <f t="shared" si="0"/>
        <v>17</v>
      </c>
      <c r="C30" s="164" t="s">
        <v>51</v>
      </c>
      <c r="D30" s="151"/>
      <c r="E30" s="348"/>
      <c r="F30" s="152"/>
      <c r="H30" s="450"/>
    </row>
    <row r="31" spans="2:8" s="141" customFormat="1" ht="16.5" customHeight="1" x14ac:dyDescent="0.15">
      <c r="B31" s="156">
        <f t="shared" si="0"/>
        <v>18</v>
      </c>
      <c r="C31" s="164" t="s">
        <v>52</v>
      </c>
      <c r="D31" s="151"/>
      <c r="E31" s="348"/>
      <c r="F31" s="152"/>
      <c r="H31" s="450"/>
    </row>
    <row r="32" spans="2:8" s="141" customFormat="1" ht="16.5" customHeight="1" x14ac:dyDescent="0.15">
      <c r="B32" s="156">
        <f t="shared" si="0"/>
        <v>19</v>
      </c>
      <c r="C32" s="164" t="s">
        <v>53</v>
      </c>
      <c r="D32" s="151"/>
      <c r="E32" s="348"/>
      <c r="F32" s="152"/>
      <c r="H32" s="450"/>
    </row>
    <row r="33" spans="2:8" s="141" customFormat="1" ht="16.5" customHeight="1" x14ac:dyDescent="0.15">
      <c r="B33" s="156">
        <f t="shared" si="0"/>
        <v>20</v>
      </c>
      <c r="C33" s="905" t="s">
        <v>926</v>
      </c>
      <c r="D33" s="151"/>
      <c r="E33" s="348"/>
      <c r="F33" s="152"/>
      <c r="H33" s="450"/>
    </row>
    <row r="34" spans="2:8" s="141" customFormat="1" ht="16.5" customHeight="1" x14ac:dyDescent="0.15">
      <c r="B34" s="156">
        <f t="shared" si="0"/>
        <v>21</v>
      </c>
      <c r="C34" s="905" t="s">
        <v>921</v>
      </c>
      <c r="D34" s="151"/>
      <c r="E34" s="348"/>
      <c r="F34" s="152"/>
      <c r="H34" s="450"/>
    </row>
    <row r="35" spans="2:8" s="141" customFormat="1" ht="16.5" customHeight="1" x14ac:dyDescent="0.15">
      <c r="B35" s="156">
        <f t="shared" si="0"/>
        <v>22</v>
      </c>
      <c r="C35" s="905" t="s">
        <v>922</v>
      </c>
      <c r="D35" s="151"/>
      <c r="E35" s="348"/>
      <c r="F35" s="152"/>
      <c r="H35" s="450"/>
    </row>
    <row r="36" spans="2:8" s="141" customFormat="1" ht="16.5" customHeight="1" x14ac:dyDescent="0.15">
      <c r="B36" s="156">
        <f t="shared" si="0"/>
        <v>23</v>
      </c>
      <c r="C36" s="905" t="s">
        <v>923</v>
      </c>
      <c r="D36" s="151"/>
      <c r="E36" s="348"/>
      <c r="F36" s="152"/>
      <c r="H36" s="450"/>
    </row>
    <row r="37" spans="2:8" s="141" customFormat="1" ht="16.5" customHeight="1" x14ac:dyDescent="0.15">
      <c r="B37" s="156">
        <f t="shared" si="0"/>
        <v>24</v>
      </c>
      <c r="C37" s="905" t="s">
        <v>924</v>
      </c>
      <c r="D37" s="151"/>
      <c r="E37" s="348"/>
      <c r="F37" s="152"/>
      <c r="H37" s="450"/>
    </row>
    <row r="38" spans="2:8" s="141" customFormat="1" ht="16.5" customHeight="1" x14ac:dyDescent="0.15">
      <c r="B38" s="156">
        <f t="shared" si="0"/>
        <v>25</v>
      </c>
      <c r="C38" s="905" t="s">
        <v>925</v>
      </c>
      <c r="D38" s="151"/>
      <c r="E38" s="348"/>
      <c r="F38" s="152"/>
      <c r="H38" s="450"/>
    </row>
    <row r="39" spans="2:8" s="141" customFormat="1" ht="16.5" customHeight="1" x14ac:dyDescent="0.15">
      <c r="B39" s="156">
        <f t="shared" si="0"/>
        <v>26</v>
      </c>
      <c r="C39" s="164" t="s">
        <v>54</v>
      </c>
      <c r="D39" s="151"/>
      <c r="E39" s="348"/>
      <c r="F39" s="152"/>
      <c r="H39" s="450"/>
    </row>
    <row r="40" spans="2:8" s="141" customFormat="1" ht="16.5" customHeight="1" x14ac:dyDescent="0.15">
      <c r="B40" s="156">
        <f t="shared" si="0"/>
        <v>27</v>
      </c>
      <c r="C40" s="164" t="s">
        <v>55</v>
      </c>
      <c r="D40" s="151"/>
      <c r="E40" s="348"/>
      <c r="F40" s="152"/>
      <c r="H40" s="450"/>
    </row>
    <row r="41" spans="2:8" s="141" customFormat="1" ht="16.5" customHeight="1" x14ac:dyDescent="0.15">
      <c r="B41" s="156">
        <f t="shared" si="0"/>
        <v>28</v>
      </c>
      <c r="C41" s="164" t="s">
        <v>56</v>
      </c>
      <c r="D41" s="151"/>
      <c r="E41" s="348"/>
      <c r="F41" s="152"/>
      <c r="H41" s="450"/>
    </row>
    <row r="42" spans="2:8" s="141" customFormat="1" ht="16.5" customHeight="1" x14ac:dyDescent="0.15">
      <c r="B42" s="156">
        <f t="shared" si="0"/>
        <v>29</v>
      </c>
      <c r="C42" s="808" t="s">
        <v>57</v>
      </c>
      <c r="D42" s="151"/>
      <c r="E42" s="348"/>
      <c r="F42" s="152"/>
      <c r="H42" s="450"/>
    </row>
    <row r="43" spans="2:8" s="141" customFormat="1" ht="16.5" customHeight="1" x14ac:dyDescent="0.15">
      <c r="B43" s="156">
        <f t="shared" si="0"/>
        <v>30</v>
      </c>
      <c r="C43" s="808" t="s">
        <v>58</v>
      </c>
      <c r="D43" s="151"/>
      <c r="E43" s="348"/>
      <c r="F43" s="152"/>
      <c r="H43" s="450"/>
    </row>
    <row r="44" spans="2:8" s="141" customFormat="1" ht="16.5" customHeight="1" x14ac:dyDescent="0.15">
      <c r="B44" s="156">
        <f t="shared" si="0"/>
        <v>31</v>
      </c>
      <c r="C44" s="808" t="s">
        <v>59</v>
      </c>
      <c r="D44" s="151"/>
      <c r="E44" s="348"/>
      <c r="F44" s="152"/>
      <c r="H44" s="450"/>
    </row>
    <row r="45" spans="2:8" s="141" customFormat="1" ht="16.5" customHeight="1" x14ac:dyDescent="0.15">
      <c r="B45" s="156">
        <f t="shared" si="0"/>
        <v>32</v>
      </c>
      <c r="C45" s="164" t="s">
        <v>60</v>
      </c>
      <c r="D45" s="151"/>
      <c r="E45" s="348"/>
      <c r="F45" s="152"/>
      <c r="H45" s="450"/>
    </row>
    <row r="46" spans="2:8" s="141" customFormat="1" ht="16.5" customHeight="1" x14ac:dyDescent="0.15">
      <c r="B46" s="156">
        <f t="shared" si="0"/>
        <v>33</v>
      </c>
      <c r="C46" s="164" t="s">
        <v>61</v>
      </c>
      <c r="D46" s="151"/>
      <c r="E46" s="348"/>
      <c r="F46" s="152"/>
      <c r="H46" s="450"/>
    </row>
    <row r="47" spans="2:8" s="141" customFormat="1" ht="16.5" customHeight="1" x14ac:dyDescent="0.15">
      <c r="B47" s="156">
        <f t="shared" si="0"/>
        <v>34</v>
      </c>
      <c r="C47" s="164" t="s">
        <v>62</v>
      </c>
      <c r="D47" s="151"/>
      <c r="E47" s="348"/>
      <c r="F47" s="152"/>
      <c r="H47" s="450"/>
    </row>
    <row r="48" spans="2:8" s="141" customFormat="1" ht="16.5" customHeight="1" x14ac:dyDescent="0.15">
      <c r="B48" s="156">
        <f t="shared" si="0"/>
        <v>35</v>
      </c>
      <c r="C48" s="808" t="s">
        <v>63</v>
      </c>
      <c r="D48" s="151"/>
      <c r="E48" s="348"/>
      <c r="F48" s="152"/>
      <c r="H48" s="450"/>
    </row>
    <row r="49" spans="2:8" s="141" customFormat="1" ht="16.5" customHeight="1" x14ac:dyDescent="0.15">
      <c r="B49" s="156">
        <f t="shared" si="0"/>
        <v>36</v>
      </c>
      <c r="C49" s="808" t="s">
        <v>64</v>
      </c>
      <c r="D49" s="151"/>
      <c r="E49" s="348"/>
      <c r="F49" s="152"/>
      <c r="H49" s="450"/>
    </row>
    <row r="50" spans="2:8" s="141" customFormat="1" ht="16.5" customHeight="1" x14ac:dyDescent="0.15">
      <c r="B50" s="156">
        <f t="shared" si="0"/>
        <v>37</v>
      </c>
      <c r="C50" s="809" t="s">
        <v>65</v>
      </c>
      <c r="D50" s="151"/>
      <c r="E50" s="348"/>
      <c r="F50" s="152"/>
      <c r="H50" s="450"/>
    </row>
    <row r="51" spans="2:8" s="141" customFormat="1" ht="16.5" customHeight="1" x14ac:dyDescent="0.15">
      <c r="B51" s="156">
        <f t="shared" si="0"/>
        <v>38</v>
      </c>
      <c r="C51" s="808" t="s">
        <v>66</v>
      </c>
      <c r="D51" s="151"/>
      <c r="E51" s="348"/>
      <c r="F51" s="152"/>
      <c r="H51" s="450"/>
    </row>
    <row r="52" spans="2:8" s="141" customFormat="1" ht="16.5" customHeight="1" x14ac:dyDescent="0.15">
      <c r="B52" s="156">
        <f t="shared" si="0"/>
        <v>39</v>
      </c>
      <c r="C52" s="808" t="s">
        <v>67</v>
      </c>
      <c r="D52" s="151"/>
      <c r="E52" s="348"/>
      <c r="F52" s="152"/>
      <c r="H52" s="450"/>
    </row>
    <row r="53" spans="2:8" s="141" customFormat="1" ht="16.5" customHeight="1" x14ac:dyDescent="0.15">
      <c r="B53" s="156">
        <f t="shared" si="0"/>
        <v>40</v>
      </c>
      <c r="C53" s="808" t="s">
        <v>68</v>
      </c>
      <c r="D53" s="151"/>
      <c r="E53" s="348"/>
      <c r="F53" s="152"/>
      <c r="H53" s="450"/>
    </row>
    <row r="54" spans="2:8" s="141" customFormat="1" ht="16.5" customHeight="1" x14ac:dyDescent="0.15">
      <c r="B54" s="156">
        <f t="shared" si="0"/>
        <v>41</v>
      </c>
      <c r="C54" s="808" t="s">
        <v>69</v>
      </c>
      <c r="D54" s="151"/>
      <c r="E54" s="348"/>
      <c r="F54" s="152"/>
      <c r="H54" s="450"/>
    </row>
    <row r="55" spans="2:8" s="141" customFormat="1" ht="16.5" customHeight="1" x14ac:dyDescent="0.15">
      <c r="B55" s="156">
        <f t="shared" si="0"/>
        <v>42</v>
      </c>
      <c r="C55" s="808" t="s">
        <v>70</v>
      </c>
      <c r="D55" s="151"/>
      <c r="E55" s="348"/>
      <c r="F55" s="152"/>
      <c r="H55" s="450"/>
    </row>
    <row r="56" spans="2:8" s="141" customFormat="1" ht="16.5" customHeight="1" x14ac:dyDescent="0.15">
      <c r="B56" s="156">
        <f t="shared" si="0"/>
        <v>43</v>
      </c>
      <c r="C56" s="808" t="s">
        <v>71</v>
      </c>
      <c r="D56" s="151"/>
      <c r="E56" s="348"/>
      <c r="F56" s="152"/>
      <c r="H56" s="450"/>
    </row>
    <row r="57" spans="2:8" s="141" customFormat="1" ht="16.5" customHeight="1" x14ac:dyDescent="0.15">
      <c r="B57" s="156">
        <f t="shared" si="0"/>
        <v>44</v>
      </c>
      <c r="C57" s="808" t="s">
        <v>72</v>
      </c>
      <c r="D57" s="151"/>
      <c r="E57" s="348"/>
      <c r="F57" s="152"/>
      <c r="H57" s="213"/>
    </row>
    <row r="58" spans="2:8" s="141" customFormat="1" ht="16.5" customHeight="1" x14ac:dyDescent="0.15">
      <c r="B58" s="156">
        <f t="shared" si="0"/>
        <v>45</v>
      </c>
      <c r="C58" s="808" t="s">
        <v>73</v>
      </c>
      <c r="D58" s="151"/>
      <c r="E58" s="348"/>
      <c r="F58" s="152"/>
      <c r="H58" s="213"/>
    </row>
    <row r="59" spans="2:8" s="141" customFormat="1" ht="16.5" customHeight="1" x14ac:dyDescent="0.15">
      <c r="B59" s="156">
        <f t="shared" si="0"/>
        <v>46</v>
      </c>
      <c r="C59" s="808" t="s">
        <v>74</v>
      </c>
      <c r="D59" s="151"/>
      <c r="E59" s="348"/>
      <c r="F59" s="152"/>
      <c r="H59" s="213"/>
    </row>
    <row r="60" spans="2:8" s="141" customFormat="1" ht="16.5" customHeight="1" x14ac:dyDescent="0.15">
      <c r="B60" s="156">
        <f t="shared" si="0"/>
        <v>47</v>
      </c>
      <c r="C60" s="808" t="s">
        <v>75</v>
      </c>
      <c r="D60" s="151"/>
      <c r="E60" s="348"/>
      <c r="F60" s="152"/>
      <c r="H60" s="213"/>
    </row>
    <row r="61" spans="2:8" s="141" customFormat="1" ht="16.5" customHeight="1" x14ac:dyDescent="0.15">
      <c r="B61" s="156">
        <f t="shared" si="0"/>
        <v>48</v>
      </c>
      <c r="C61" s="808" t="s">
        <v>76</v>
      </c>
      <c r="D61" s="151"/>
      <c r="E61" s="348"/>
      <c r="F61" s="152"/>
      <c r="H61" s="450"/>
    </row>
    <row r="62" spans="2:8" s="141" customFormat="1" ht="16.5" customHeight="1" x14ac:dyDescent="0.15">
      <c r="B62" s="156">
        <f t="shared" si="0"/>
        <v>49</v>
      </c>
      <c r="C62" s="808" t="s">
        <v>77</v>
      </c>
      <c r="D62" s="151"/>
      <c r="E62" s="348"/>
      <c r="F62" s="152"/>
      <c r="H62" s="450"/>
    </row>
    <row r="63" spans="2:8" s="141" customFormat="1" ht="16.5" customHeight="1" x14ac:dyDescent="0.15">
      <c r="B63" s="156">
        <f t="shared" si="0"/>
        <v>50</v>
      </c>
      <c r="C63" s="164" t="s">
        <v>78</v>
      </c>
      <c r="D63" s="151"/>
      <c r="E63" s="348"/>
      <c r="F63" s="152"/>
      <c r="H63" s="450"/>
    </row>
    <row r="64" spans="2:8" s="141" customFormat="1" ht="16.5" customHeight="1" x14ac:dyDescent="0.15">
      <c r="B64" s="156">
        <f t="shared" si="0"/>
        <v>51</v>
      </c>
      <c r="C64" s="164" t="s">
        <v>79</v>
      </c>
      <c r="D64" s="151"/>
      <c r="E64" s="348"/>
      <c r="F64" s="152"/>
      <c r="H64" s="450"/>
    </row>
    <row r="65" spans="2:8" s="141" customFormat="1" ht="16.5" customHeight="1" x14ac:dyDescent="0.15">
      <c r="B65" s="156">
        <f t="shared" si="0"/>
        <v>52</v>
      </c>
      <c r="C65" s="164" t="s">
        <v>80</v>
      </c>
      <c r="D65" s="151"/>
      <c r="E65" s="348"/>
      <c r="F65" s="152"/>
      <c r="H65" s="450"/>
    </row>
    <row r="66" spans="2:8" s="141" customFormat="1" ht="16.5" customHeight="1" x14ac:dyDescent="0.15">
      <c r="B66" s="156">
        <f t="shared" si="0"/>
        <v>53</v>
      </c>
      <c r="C66" s="164" t="s">
        <v>81</v>
      </c>
      <c r="D66" s="151"/>
      <c r="E66" s="348"/>
      <c r="F66" s="152"/>
      <c r="H66" s="450"/>
    </row>
    <row r="67" spans="2:8" s="141" customFormat="1" ht="16.5" customHeight="1" x14ac:dyDescent="0.15">
      <c r="B67" s="156">
        <f t="shared" si="0"/>
        <v>54</v>
      </c>
      <c r="C67" s="164" t="s">
        <v>82</v>
      </c>
      <c r="D67" s="151"/>
      <c r="E67" s="348"/>
      <c r="F67" s="152"/>
      <c r="H67" s="450"/>
    </row>
    <row r="68" spans="2:8" s="141" customFormat="1" ht="16.5" customHeight="1" x14ac:dyDescent="0.15">
      <c r="B68" s="156">
        <f t="shared" si="0"/>
        <v>55</v>
      </c>
      <c r="C68" s="164" t="s">
        <v>83</v>
      </c>
      <c r="D68" s="151"/>
      <c r="E68" s="348"/>
      <c r="F68" s="152"/>
      <c r="H68" s="450"/>
    </row>
    <row r="69" spans="2:8" s="141" customFormat="1" ht="16.5" customHeight="1" x14ac:dyDescent="0.15">
      <c r="B69" s="156">
        <f t="shared" si="0"/>
        <v>56</v>
      </c>
      <c r="C69" s="164" t="s">
        <v>84</v>
      </c>
      <c r="D69" s="151"/>
      <c r="E69" s="348"/>
      <c r="F69" s="152"/>
      <c r="H69" s="450"/>
    </row>
    <row r="70" spans="2:8" s="141" customFormat="1" ht="16.5" customHeight="1" x14ac:dyDescent="0.15">
      <c r="B70" s="156">
        <f t="shared" si="0"/>
        <v>57</v>
      </c>
      <c r="C70" s="164" t="s">
        <v>85</v>
      </c>
      <c r="D70" s="151"/>
      <c r="E70" s="348"/>
      <c r="F70" s="152"/>
      <c r="H70" s="450"/>
    </row>
    <row r="71" spans="2:8" s="141" customFormat="1" ht="16.5" customHeight="1" x14ac:dyDescent="0.15">
      <c r="B71" s="156">
        <f t="shared" si="0"/>
        <v>58</v>
      </c>
      <c r="C71" s="164" t="s">
        <v>86</v>
      </c>
      <c r="D71" s="151"/>
      <c r="E71" s="348"/>
      <c r="F71" s="152"/>
      <c r="H71" s="450"/>
    </row>
    <row r="72" spans="2:8" s="141" customFormat="1" ht="16.5" customHeight="1" x14ac:dyDescent="0.15">
      <c r="B72" s="156">
        <f t="shared" si="0"/>
        <v>59</v>
      </c>
      <c r="C72" s="164" t="s">
        <v>87</v>
      </c>
      <c r="D72" s="151"/>
      <c r="E72" s="348"/>
      <c r="F72" s="152"/>
      <c r="H72" s="450"/>
    </row>
    <row r="73" spans="2:8" s="141" customFormat="1" ht="16.5" customHeight="1" x14ac:dyDescent="0.15">
      <c r="B73" s="156">
        <f t="shared" si="0"/>
        <v>60</v>
      </c>
      <c r="C73" s="164" t="s">
        <v>88</v>
      </c>
      <c r="D73" s="151"/>
      <c r="E73" s="348"/>
      <c r="F73" s="152"/>
      <c r="H73" s="450"/>
    </row>
    <row r="74" spans="2:8" s="141" customFormat="1" ht="16.5" customHeight="1" x14ac:dyDescent="0.15">
      <c r="B74" s="156">
        <f t="shared" si="0"/>
        <v>61</v>
      </c>
      <c r="C74" s="164" t="s">
        <v>89</v>
      </c>
      <c r="D74" s="151"/>
      <c r="E74" s="348"/>
      <c r="F74" s="152"/>
      <c r="H74" s="450"/>
    </row>
    <row r="75" spans="2:8" s="141" customFormat="1" ht="16.5" customHeight="1" x14ac:dyDescent="0.15">
      <c r="B75" s="156">
        <f t="shared" si="0"/>
        <v>62</v>
      </c>
      <c r="C75" s="164" t="s">
        <v>90</v>
      </c>
      <c r="D75" s="151"/>
      <c r="E75" s="348"/>
      <c r="F75" s="152"/>
      <c r="H75" s="450"/>
    </row>
    <row r="76" spans="2:8" s="141" customFormat="1" ht="16.5" customHeight="1" x14ac:dyDescent="0.15">
      <c r="B76" s="156">
        <f t="shared" si="0"/>
        <v>63</v>
      </c>
      <c r="C76" s="164" t="s">
        <v>91</v>
      </c>
      <c r="D76" s="151"/>
      <c r="E76" s="348"/>
      <c r="F76" s="152"/>
      <c r="H76" s="450"/>
    </row>
    <row r="77" spans="2:8" s="141" customFormat="1" ht="16.5" customHeight="1" x14ac:dyDescent="0.15">
      <c r="B77" s="156">
        <f t="shared" si="0"/>
        <v>64</v>
      </c>
      <c r="C77" s="164" t="s">
        <v>92</v>
      </c>
      <c r="D77" s="151"/>
      <c r="E77" s="348"/>
      <c r="F77" s="152"/>
      <c r="H77" s="450"/>
    </row>
    <row r="78" spans="2:8" s="141" customFormat="1" ht="16.5" customHeight="1" x14ac:dyDescent="0.15">
      <c r="B78" s="156">
        <f t="shared" si="0"/>
        <v>65</v>
      </c>
      <c r="C78" s="164" t="s">
        <v>93</v>
      </c>
      <c r="D78" s="151"/>
      <c r="E78" s="348"/>
      <c r="F78" s="152"/>
      <c r="H78" s="450"/>
    </row>
    <row r="79" spans="2:8" s="141" customFormat="1" ht="16.5" customHeight="1" x14ac:dyDescent="0.15">
      <c r="B79" s="156">
        <f t="shared" si="0"/>
        <v>66</v>
      </c>
      <c r="C79" s="164" t="s">
        <v>94</v>
      </c>
      <c r="D79" s="151"/>
      <c r="E79" s="348"/>
      <c r="F79" s="152"/>
      <c r="H79" s="450"/>
    </row>
  </sheetData>
  <mergeCells count="13">
    <mergeCell ref="B7:F7"/>
    <mergeCell ref="B8:F8"/>
    <mergeCell ref="B9:F9"/>
    <mergeCell ref="B10:F10"/>
    <mergeCell ref="B12:B13"/>
    <mergeCell ref="C12:C13"/>
    <mergeCell ref="D12:D13"/>
    <mergeCell ref="F12:F13"/>
    <mergeCell ref="B1:C1"/>
    <mergeCell ref="B5:C5"/>
    <mergeCell ref="D5:E5"/>
    <mergeCell ref="B6:E6"/>
    <mergeCell ref="F6:H6"/>
  </mergeCells>
  <phoneticPr fontId="16"/>
  <dataValidations count="1">
    <dataValidation type="list" allowBlank="1" showInputMessage="1" sqref="E14:E79"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8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view="pageBreakPreview" topLeftCell="A9" zoomScaleNormal="85" zoomScaleSheetLayoutView="100" workbookViewId="0">
      <selection activeCell="P20" sqref="P20"/>
    </sheetView>
  </sheetViews>
  <sheetFormatPr defaultRowHeight="13.5" x14ac:dyDescent="0.15"/>
  <cols>
    <col min="1" max="1" width="2" customWidth="1"/>
    <col min="2" max="38" width="3.125" customWidth="1"/>
    <col min="39" max="47" width="2.5" customWidth="1"/>
    <col min="48" max="48" width="2.875" customWidth="1"/>
    <col min="49" max="76" width="3.5" customWidth="1"/>
  </cols>
  <sheetData>
    <row r="1" spans="1:38" ht="26.1" customHeight="1" x14ac:dyDescent="0.15">
      <c r="B1" s="142" t="str">
        <f>コード!A1</f>
        <v>溶融亜鉛めっき鋼帯及び鋼板（輸入者）</v>
      </c>
    </row>
    <row r="2" spans="1:38" ht="17.25" x14ac:dyDescent="0.15">
      <c r="A2" s="117"/>
      <c r="B2" s="884" t="s">
        <v>95</v>
      </c>
      <c r="C2" s="6"/>
      <c r="D2" s="6"/>
    </row>
    <row r="3" spans="1:38" ht="8.1" customHeight="1" thickBot="1" x14ac:dyDescent="0.2">
      <c r="A3" s="96"/>
      <c r="B3" s="96"/>
      <c r="C3" s="97"/>
      <c r="D3" s="96"/>
      <c r="E3" s="95"/>
      <c r="F3" s="95"/>
      <c r="G3" s="95"/>
      <c r="H3" s="98"/>
      <c r="I3" s="96"/>
      <c r="J3" s="96"/>
      <c r="K3" s="96"/>
      <c r="L3" s="96"/>
      <c r="M3" s="96"/>
      <c r="N3" s="96"/>
      <c r="O3" s="96"/>
      <c r="P3" s="96"/>
      <c r="Q3" s="96"/>
      <c r="R3" s="96"/>
      <c r="S3" s="96"/>
      <c r="T3" s="96"/>
      <c r="U3" s="96"/>
      <c r="V3" s="96"/>
      <c r="W3" s="96"/>
      <c r="X3" s="96"/>
      <c r="Y3" s="96"/>
      <c r="Z3" s="96"/>
      <c r="AA3" s="96"/>
      <c r="AB3" s="96"/>
      <c r="AC3" s="96"/>
      <c r="AD3" s="96"/>
      <c r="AE3" s="96"/>
      <c r="AF3" s="96"/>
    </row>
    <row r="4" spans="1:38" ht="17.25" customHeight="1" thickBot="1" x14ac:dyDescent="0.2">
      <c r="C4" s="1006" t="s">
        <v>10</v>
      </c>
      <c r="D4" s="1007"/>
      <c r="E4" s="1007"/>
      <c r="F4" s="1007"/>
      <c r="G4" s="1007"/>
      <c r="H4" s="1008"/>
      <c r="I4" s="1003" t="str">
        <f>IF(様式一覧表!D5="","",様式一覧表!D5)</f>
        <v/>
      </c>
      <c r="J4" s="1004"/>
      <c r="K4" s="1004"/>
      <c r="L4" s="1004"/>
      <c r="M4" s="1004"/>
      <c r="N4" s="1004"/>
      <c r="O4" s="1004"/>
      <c r="P4" s="1004"/>
      <c r="Q4" s="1004"/>
      <c r="R4" s="1004"/>
      <c r="S4" s="1004"/>
      <c r="T4" s="1004"/>
      <c r="U4" s="1004"/>
      <c r="V4" s="1005"/>
    </row>
    <row r="5" spans="1:38" s="104" customFormat="1" ht="7.35" customHeight="1" x14ac:dyDescent="0.15">
      <c r="A5" s="99"/>
      <c r="B5" s="100"/>
      <c r="C5" s="101"/>
      <c r="D5" s="100"/>
      <c r="E5" s="100"/>
      <c r="F5" s="100"/>
      <c r="G5" s="100"/>
      <c r="H5" s="100"/>
      <c r="I5" s="101"/>
      <c r="J5" s="101"/>
      <c r="K5" s="101"/>
      <c r="L5" s="101"/>
      <c r="M5" s="102"/>
      <c r="N5" s="100"/>
      <c r="O5" s="100"/>
      <c r="P5" s="100"/>
      <c r="Q5" s="100"/>
      <c r="R5" s="100"/>
      <c r="S5" s="100"/>
      <c r="T5" s="100"/>
      <c r="U5" s="100"/>
      <c r="V5" s="100"/>
      <c r="W5" s="100"/>
      <c r="X5" s="100"/>
      <c r="Y5" s="100"/>
      <c r="Z5" s="100"/>
      <c r="AA5" s="100"/>
      <c r="AB5" s="100"/>
      <c r="AC5" s="100"/>
      <c r="AD5" s="100"/>
      <c r="AE5" s="103"/>
      <c r="AF5" s="103"/>
    </row>
    <row r="6" spans="1:38" ht="13.35" customHeight="1" x14ac:dyDescent="0.15">
      <c r="B6" s="6"/>
      <c r="C6" s="1016" t="s">
        <v>96</v>
      </c>
      <c r="D6" s="1016"/>
      <c r="E6" s="1016"/>
      <c r="F6" s="1016"/>
      <c r="G6" s="1016"/>
      <c r="H6" s="1016"/>
      <c r="I6" s="1016"/>
      <c r="J6" s="1016"/>
      <c r="K6" s="1016"/>
      <c r="L6" s="1016"/>
      <c r="M6" s="1016"/>
      <c r="N6" s="1016"/>
      <c r="O6" s="1016"/>
      <c r="P6" s="1016"/>
      <c r="Q6" s="1016"/>
      <c r="R6" s="1016"/>
      <c r="S6" s="1016"/>
      <c r="T6" s="1016"/>
      <c r="U6" s="1016"/>
      <c r="V6" s="1016"/>
      <c r="W6" s="1016"/>
      <c r="X6" s="1016"/>
      <c r="Y6" s="1016"/>
      <c r="Z6" s="1016"/>
      <c r="AA6" s="1016"/>
      <c r="AB6" s="1016"/>
      <c r="AC6" s="1016"/>
      <c r="AD6" s="1016"/>
      <c r="AE6" s="1016"/>
      <c r="AF6" s="1016"/>
      <c r="AG6" s="1016"/>
      <c r="AH6" s="1016"/>
      <c r="AI6" s="1016"/>
      <c r="AJ6" s="1016"/>
      <c r="AK6" s="1016"/>
      <c r="AL6" s="1016"/>
    </row>
    <row r="7" spans="1:38" ht="19.5" customHeight="1" x14ac:dyDescent="0.15">
      <c r="B7" s="6"/>
      <c r="C7" s="1016"/>
      <c r="D7" s="1016"/>
      <c r="E7" s="1016"/>
      <c r="F7" s="1016"/>
      <c r="G7" s="1016"/>
      <c r="H7" s="1016"/>
      <c r="I7" s="1016"/>
      <c r="J7" s="1016"/>
      <c r="K7" s="1016"/>
      <c r="L7" s="1016"/>
      <c r="M7" s="1016"/>
      <c r="N7" s="1016"/>
      <c r="O7" s="1016"/>
      <c r="P7" s="1016"/>
      <c r="Q7" s="1016"/>
      <c r="R7" s="1016"/>
      <c r="S7" s="1016"/>
      <c r="T7" s="1016"/>
      <c r="U7" s="1016"/>
      <c r="V7" s="1016"/>
      <c r="W7" s="1016"/>
      <c r="X7" s="1016"/>
      <c r="Y7" s="1016"/>
      <c r="Z7" s="1016"/>
      <c r="AA7" s="1016"/>
      <c r="AB7" s="1016"/>
      <c r="AC7" s="1016"/>
      <c r="AD7" s="1016"/>
      <c r="AE7" s="1016"/>
      <c r="AF7" s="1016"/>
      <c r="AG7" s="1016"/>
      <c r="AH7" s="1016"/>
      <c r="AI7" s="1016"/>
      <c r="AJ7" s="1016"/>
      <c r="AK7" s="1016"/>
      <c r="AL7" s="1016"/>
    </row>
    <row r="8" spans="1:38" x14ac:dyDescent="0.15">
      <c r="B8" s="6"/>
      <c r="C8" s="177" t="s">
        <v>97</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9"/>
    </row>
    <row r="9" spans="1:38" ht="14.85" customHeight="1" x14ac:dyDescent="0.15">
      <c r="B9" s="6"/>
      <c r="C9" s="1013" t="s">
        <v>98</v>
      </c>
      <c r="D9" s="1014"/>
      <c r="E9" s="1014"/>
      <c r="F9" s="1014"/>
      <c r="G9" s="1014"/>
      <c r="H9" s="1014"/>
      <c r="I9" s="1014"/>
      <c r="J9" s="1014"/>
      <c r="K9" s="1014"/>
      <c r="L9" s="1014"/>
      <c r="M9" s="1014"/>
      <c r="N9" s="1014"/>
      <c r="O9" s="1014"/>
      <c r="P9" s="1014"/>
      <c r="Q9" s="1014"/>
      <c r="R9" s="1014"/>
      <c r="S9" s="1014"/>
      <c r="T9" s="1014"/>
      <c r="U9" s="1014"/>
      <c r="V9" s="1014"/>
      <c r="W9" s="1014"/>
      <c r="X9" s="1014"/>
      <c r="Y9" s="1014"/>
      <c r="Z9" s="1014"/>
      <c r="AA9" s="1014"/>
      <c r="AB9" s="1014"/>
      <c r="AC9" s="1014"/>
      <c r="AD9" s="1014"/>
      <c r="AE9" s="1014"/>
      <c r="AF9" s="1014"/>
      <c r="AG9" s="1014"/>
      <c r="AH9" s="1014"/>
      <c r="AI9" s="1014"/>
      <c r="AJ9" s="1014"/>
      <c r="AK9" s="1014"/>
      <c r="AL9" s="1015"/>
    </row>
    <row r="10" spans="1:38" ht="14.85" customHeight="1" x14ac:dyDescent="0.15">
      <c r="B10" s="6"/>
      <c r="C10" s="1013"/>
      <c r="D10" s="1014"/>
      <c r="E10" s="1014"/>
      <c r="F10" s="1014"/>
      <c r="G10" s="1014"/>
      <c r="H10" s="1014"/>
      <c r="I10" s="1014"/>
      <c r="J10" s="1014"/>
      <c r="K10" s="1014"/>
      <c r="L10" s="1014"/>
      <c r="M10" s="1014"/>
      <c r="N10" s="1014"/>
      <c r="O10" s="1014"/>
      <c r="P10" s="1014"/>
      <c r="Q10" s="1014"/>
      <c r="R10" s="1014"/>
      <c r="S10" s="1014"/>
      <c r="T10" s="1014"/>
      <c r="U10" s="1014"/>
      <c r="V10" s="1014"/>
      <c r="W10" s="1014"/>
      <c r="X10" s="1014"/>
      <c r="Y10" s="1014"/>
      <c r="Z10" s="1014"/>
      <c r="AA10" s="1014"/>
      <c r="AB10" s="1014"/>
      <c r="AC10" s="1014"/>
      <c r="AD10" s="1014"/>
      <c r="AE10" s="1014"/>
      <c r="AF10" s="1014"/>
      <c r="AG10" s="1014"/>
      <c r="AH10" s="1014"/>
      <c r="AI10" s="1014"/>
      <c r="AJ10" s="1014"/>
      <c r="AK10" s="1014"/>
      <c r="AL10" s="1015"/>
    </row>
    <row r="11" spans="1:38" ht="14.85" customHeight="1" x14ac:dyDescent="0.15">
      <c r="B11" s="6"/>
      <c r="C11" s="1017" t="s">
        <v>99</v>
      </c>
      <c r="D11" s="1018"/>
      <c r="E11" s="1019" t="s">
        <v>100</v>
      </c>
      <c r="F11" s="1014"/>
      <c r="G11" s="1014"/>
      <c r="H11" s="1014"/>
      <c r="I11" s="1014"/>
      <c r="J11" s="1014"/>
      <c r="K11" s="1014"/>
      <c r="L11" s="1014"/>
      <c r="M11" s="1014"/>
      <c r="N11" s="1014"/>
      <c r="O11" s="1014"/>
      <c r="P11" s="1014"/>
      <c r="Q11" s="1014"/>
      <c r="R11" s="1014"/>
      <c r="S11" s="1014"/>
      <c r="T11" s="1014"/>
      <c r="U11" s="1014"/>
      <c r="V11" s="1014"/>
      <c r="W11" s="1014"/>
      <c r="X11" s="1014"/>
      <c r="Y11" s="1014"/>
      <c r="Z11" s="1014"/>
      <c r="AA11" s="1014"/>
      <c r="AB11" s="1014"/>
      <c r="AC11" s="1014"/>
      <c r="AD11" s="1014"/>
      <c r="AE11" s="1014"/>
      <c r="AF11" s="1014"/>
      <c r="AG11" s="1014"/>
      <c r="AH11" s="1014"/>
      <c r="AI11" s="1014"/>
      <c r="AJ11" s="1014"/>
      <c r="AK11" s="1014"/>
      <c r="AL11" s="1015"/>
    </row>
    <row r="12" spans="1:38" ht="14.85" customHeight="1" x14ac:dyDescent="0.15">
      <c r="C12" s="1009" t="s">
        <v>101</v>
      </c>
      <c r="D12" s="1010"/>
      <c r="E12" s="1011" t="s">
        <v>703</v>
      </c>
      <c r="F12" s="1011"/>
      <c r="G12" s="1011"/>
      <c r="H12" s="1011"/>
      <c r="I12" s="1011"/>
      <c r="J12" s="1011"/>
      <c r="K12" s="1011"/>
      <c r="L12" s="1011"/>
      <c r="M12" s="1011"/>
      <c r="N12" s="1011"/>
      <c r="O12" s="1011"/>
      <c r="P12" s="1011"/>
      <c r="Q12" s="1011"/>
      <c r="R12" s="1011"/>
      <c r="S12" s="1011"/>
      <c r="T12" s="1011"/>
      <c r="U12" s="1011"/>
      <c r="V12" s="1011"/>
      <c r="W12" s="1011"/>
      <c r="X12" s="1011"/>
      <c r="Y12" s="1011"/>
      <c r="Z12" s="1011"/>
      <c r="AA12" s="1011"/>
      <c r="AB12" s="1011"/>
      <c r="AC12" s="1011"/>
      <c r="AD12" s="1011"/>
      <c r="AE12" s="1011"/>
      <c r="AF12" s="1011"/>
      <c r="AG12" s="1011"/>
      <c r="AH12" s="1011"/>
      <c r="AI12" s="1011"/>
      <c r="AJ12" s="1011"/>
      <c r="AK12" s="1011"/>
      <c r="AL12" s="1012"/>
    </row>
    <row r="13" spans="1:38" ht="14.85" customHeight="1" x14ac:dyDescent="0.15">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x14ac:dyDescent="0.2">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x14ac:dyDescent="0.15">
      <c r="C15" s="20" t="s">
        <v>102</v>
      </c>
      <c r="D15" s="27"/>
      <c r="E15" s="578"/>
      <c r="F15" s="21"/>
      <c r="G15" s="21"/>
      <c r="H15" s="21"/>
      <c r="I15" s="21"/>
      <c r="J15" s="21"/>
      <c r="K15" s="21"/>
      <c r="L15" s="21"/>
      <c r="M15" s="21"/>
      <c r="N15" s="24"/>
      <c r="T15" s="1026" t="s">
        <v>103</v>
      </c>
      <c r="U15" s="1027"/>
      <c r="AA15" s="8" t="s">
        <v>104</v>
      </c>
      <c r="AB15" s="9"/>
      <c r="AC15" s="9"/>
      <c r="AD15" s="9"/>
      <c r="AE15" s="9"/>
      <c r="AF15" s="9"/>
      <c r="AG15" s="9"/>
      <c r="AH15" s="9"/>
      <c r="AI15" s="9"/>
      <c r="AJ15" s="9"/>
      <c r="AK15" s="9"/>
      <c r="AL15" s="10"/>
    </row>
    <row r="16" spans="1:38" ht="13.35" customHeight="1" x14ac:dyDescent="0.15">
      <c r="C16" s="4"/>
      <c r="D16" s="217" t="s">
        <v>105</v>
      </c>
      <c r="N16" s="14"/>
      <c r="T16" s="1028"/>
      <c r="U16" s="1029"/>
      <c r="AA16" s="12"/>
      <c r="AB16" t="s">
        <v>106</v>
      </c>
      <c r="AG16" s="11"/>
      <c r="AH16" s="11"/>
      <c r="AI16" s="11"/>
      <c r="AL16" s="13"/>
    </row>
    <row r="17" spans="3:38" ht="13.35" customHeight="1" x14ac:dyDescent="0.15">
      <c r="C17" s="4"/>
      <c r="E17" s="1020"/>
      <c r="F17" s="1021"/>
      <c r="G17" s="1021"/>
      <c r="H17" s="1021"/>
      <c r="I17" s="1021"/>
      <c r="J17" s="1021"/>
      <c r="K17" s="1021"/>
      <c r="L17" s="1021"/>
      <c r="M17" s="1022"/>
      <c r="N17" s="14"/>
      <c r="T17" s="1028"/>
      <c r="U17" s="1029"/>
      <c r="AA17" s="4"/>
      <c r="AC17" s="1020"/>
      <c r="AD17" s="1021"/>
      <c r="AE17" s="1021"/>
      <c r="AF17" s="1021"/>
      <c r="AG17" s="1021"/>
      <c r="AH17" s="1021"/>
      <c r="AI17" s="1021"/>
      <c r="AJ17" s="1021"/>
      <c r="AK17" s="1022"/>
      <c r="AL17" s="14"/>
    </row>
    <row r="18" spans="3:38" ht="13.35" customHeight="1" x14ac:dyDescent="0.15">
      <c r="C18" s="4"/>
      <c r="E18" s="1023"/>
      <c r="F18" s="1024"/>
      <c r="G18" s="1024"/>
      <c r="H18" s="1024"/>
      <c r="I18" s="1024"/>
      <c r="J18" s="1024"/>
      <c r="K18" s="1024"/>
      <c r="L18" s="1024"/>
      <c r="M18" s="1025"/>
      <c r="N18" s="14"/>
      <c r="T18" s="1028"/>
      <c r="U18" s="1029"/>
      <c r="AA18" s="4"/>
      <c r="AC18" s="1023"/>
      <c r="AD18" s="1024"/>
      <c r="AE18" s="1024"/>
      <c r="AF18" s="1024"/>
      <c r="AG18" s="1024"/>
      <c r="AH18" s="1024"/>
      <c r="AI18" s="1024"/>
      <c r="AJ18" s="1024"/>
      <c r="AK18" s="1025"/>
      <c r="AL18" s="14"/>
    </row>
    <row r="19" spans="3:38" ht="13.35" customHeight="1" x14ac:dyDescent="0.15">
      <c r="C19" s="4"/>
      <c r="J19" s="11"/>
      <c r="K19" s="11"/>
      <c r="L19" s="11"/>
      <c r="N19" s="14"/>
      <c r="T19" s="1028"/>
      <c r="U19" s="1029"/>
      <c r="AA19" s="4"/>
      <c r="AH19" s="11"/>
      <c r="AI19" s="11"/>
      <c r="AJ19" s="11"/>
      <c r="AL19" s="14"/>
    </row>
    <row r="20" spans="3:38" ht="13.35" customHeight="1" x14ac:dyDescent="0.15">
      <c r="C20" s="4"/>
      <c r="E20" s="1020"/>
      <c r="F20" s="1021"/>
      <c r="G20" s="1021"/>
      <c r="H20" s="1021"/>
      <c r="I20" s="1021"/>
      <c r="J20" s="1021"/>
      <c r="K20" s="1021"/>
      <c r="L20" s="1021"/>
      <c r="M20" s="1022"/>
      <c r="N20" s="14"/>
      <c r="T20" s="1028"/>
      <c r="U20" s="1029"/>
      <c r="AA20" s="4"/>
      <c r="AC20" s="1020"/>
      <c r="AD20" s="1021"/>
      <c r="AE20" s="1021"/>
      <c r="AF20" s="1021"/>
      <c r="AG20" s="1021"/>
      <c r="AH20" s="1021"/>
      <c r="AI20" s="1021"/>
      <c r="AJ20" s="1021"/>
      <c r="AK20" s="1022"/>
      <c r="AL20" s="14"/>
    </row>
    <row r="21" spans="3:38" ht="13.35" customHeight="1" x14ac:dyDescent="0.15">
      <c r="C21" s="4"/>
      <c r="E21" s="1023"/>
      <c r="F21" s="1024"/>
      <c r="G21" s="1024"/>
      <c r="H21" s="1024"/>
      <c r="I21" s="1024"/>
      <c r="J21" s="1024"/>
      <c r="K21" s="1024"/>
      <c r="L21" s="1024"/>
      <c r="M21" s="1025"/>
      <c r="N21" s="14"/>
      <c r="T21" s="1028"/>
      <c r="U21" s="1029"/>
      <c r="AA21" s="4"/>
      <c r="AC21" s="1023"/>
      <c r="AD21" s="1024"/>
      <c r="AE21" s="1024"/>
      <c r="AF21" s="1024"/>
      <c r="AG21" s="1024"/>
      <c r="AH21" s="1024"/>
      <c r="AI21" s="1024"/>
      <c r="AJ21" s="1024"/>
      <c r="AK21" s="1025"/>
      <c r="AL21" s="14"/>
    </row>
    <row r="22" spans="3:38" ht="13.35" customHeight="1" x14ac:dyDescent="0.15">
      <c r="C22" s="4"/>
      <c r="E22" s="15"/>
      <c r="F22" s="15"/>
      <c r="G22" s="15"/>
      <c r="H22" s="15"/>
      <c r="I22" s="16"/>
      <c r="J22" s="16"/>
      <c r="K22" s="16"/>
      <c r="L22" s="16"/>
      <c r="M22" s="16"/>
      <c r="N22" s="14"/>
      <c r="O22" t="s">
        <v>107</v>
      </c>
      <c r="T22" s="1028"/>
      <c r="U22" s="1029"/>
      <c r="AA22" s="4"/>
      <c r="AL22" s="14"/>
    </row>
    <row r="23" spans="3:38" x14ac:dyDescent="0.15">
      <c r="C23" s="4"/>
      <c r="D23" s="217" t="s">
        <v>108</v>
      </c>
      <c r="L23" s="16"/>
      <c r="M23" s="16"/>
      <c r="N23" s="14"/>
      <c r="T23" s="1028"/>
      <c r="U23" s="1029"/>
      <c r="AA23" s="4"/>
      <c r="AB23" t="s">
        <v>109</v>
      </c>
      <c r="AG23" s="11"/>
      <c r="AH23" s="11"/>
      <c r="AI23" s="11"/>
      <c r="AL23" s="14"/>
    </row>
    <row r="24" spans="3:38" x14ac:dyDescent="0.15">
      <c r="C24" s="4"/>
      <c r="E24" s="1020"/>
      <c r="F24" s="1021"/>
      <c r="G24" s="1021"/>
      <c r="H24" s="1021"/>
      <c r="I24" s="1021"/>
      <c r="J24" s="1021"/>
      <c r="K24" s="1021"/>
      <c r="L24" s="1021"/>
      <c r="M24" s="1022"/>
      <c r="N24" s="14"/>
      <c r="T24" s="1028"/>
      <c r="U24" s="1029"/>
      <c r="AA24" s="4"/>
      <c r="AC24" s="1020"/>
      <c r="AD24" s="1021"/>
      <c r="AE24" s="1021"/>
      <c r="AF24" s="1021"/>
      <c r="AG24" s="1021"/>
      <c r="AH24" s="1021"/>
      <c r="AI24" s="1021"/>
      <c r="AJ24" s="1021"/>
      <c r="AK24" s="1022"/>
      <c r="AL24" s="14"/>
    </row>
    <row r="25" spans="3:38" x14ac:dyDescent="0.15">
      <c r="C25" s="4"/>
      <c r="E25" s="1023"/>
      <c r="F25" s="1024"/>
      <c r="G25" s="1024"/>
      <c r="H25" s="1024"/>
      <c r="I25" s="1024"/>
      <c r="J25" s="1024"/>
      <c r="K25" s="1024"/>
      <c r="L25" s="1024"/>
      <c r="M25" s="1025"/>
      <c r="N25" s="14"/>
      <c r="T25" s="1028"/>
      <c r="U25" s="1029"/>
      <c r="V25" s="5"/>
      <c r="W25" t="s">
        <v>110</v>
      </c>
      <c r="Y25" s="5"/>
      <c r="Z25" s="5"/>
      <c r="AA25" s="4"/>
      <c r="AC25" s="1023"/>
      <c r="AD25" s="1024"/>
      <c r="AE25" s="1024"/>
      <c r="AF25" s="1024"/>
      <c r="AG25" s="1024"/>
      <c r="AH25" s="1024"/>
      <c r="AI25" s="1024"/>
      <c r="AJ25" s="1024"/>
      <c r="AK25" s="1025"/>
      <c r="AL25" s="14"/>
    </row>
    <row r="26" spans="3:38" x14ac:dyDescent="0.15">
      <c r="C26" s="4"/>
      <c r="J26" s="11"/>
      <c r="K26" s="11"/>
      <c r="L26" s="11"/>
      <c r="N26" s="14"/>
      <c r="T26" s="1028"/>
      <c r="U26" s="1029"/>
      <c r="V26" s="2"/>
      <c r="W26" s="2"/>
      <c r="X26" s="2"/>
      <c r="Y26" s="2"/>
      <c r="Z26" s="2"/>
      <c r="AA26" s="4"/>
      <c r="AH26" s="11"/>
      <c r="AI26" s="11"/>
      <c r="AJ26" s="11"/>
      <c r="AL26" s="14"/>
    </row>
    <row r="27" spans="3:38" x14ac:dyDescent="0.15">
      <c r="C27" s="4"/>
      <c r="E27" s="1020"/>
      <c r="F27" s="1021"/>
      <c r="G27" s="1021"/>
      <c r="H27" s="1021"/>
      <c r="I27" s="1021"/>
      <c r="J27" s="1021"/>
      <c r="K27" s="1021"/>
      <c r="L27" s="1021"/>
      <c r="M27" s="1022"/>
      <c r="N27" s="14"/>
      <c r="T27" s="1028"/>
      <c r="U27" s="1029"/>
      <c r="AA27" s="4"/>
      <c r="AC27" s="1020"/>
      <c r="AD27" s="1021"/>
      <c r="AE27" s="1021"/>
      <c r="AF27" s="1021"/>
      <c r="AG27" s="1021"/>
      <c r="AH27" s="1021"/>
      <c r="AI27" s="1021"/>
      <c r="AJ27" s="1021"/>
      <c r="AK27" s="1022"/>
      <c r="AL27" s="14"/>
    </row>
    <row r="28" spans="3:38" x14ac:dyDescent="0.15">
      <c r="C28" s="4"/>
      <c r="E28" s="1023"/>
      <c r="F28" s="1024"/>
      <c r="G28" s="1024"/>
      <c r="H28" s="1024"/>
      <c r="I28" s="1024"/>
      <c r="J28" s="1024"/>
      <c r="K28" s="1024"/>
      <c r="L28" s="1024"/>
      <c r="M28" s="1025"/>
      <c r="N28" s="14"/>
      <c r="T28" s="1028"/>
      <c r="U28" s="1029"/>
      <c r="AA28" s="4"/>
      <c r="AC28" s="1023"/>
      <c r="AD28" s="1024"/>
      <c r="AE28" s="1024"/>
      <c r="AF28" s="1024"/>
      <c r="AG28" s="1024"/>
      <c r="AH28" s="1024"/>
      <c r="AI28" s="1024"/>
      <c r="AJ28" s="1024"/>
      <c r="AK28" s="1025"/>
      <c r="AL28" s="14"/>
    </row>
    <row r="29" spans="3:38" ht="13.35" customHeight="1" thickBot="1" x14ac:dyDescent="0.2">
      <c r="C29" s="17"/>
      <c r="D29" s="18"/>
      <c r="E29" s="18"/>
      <c r="F29" s="18"/>
      <c r="G29" s="18"/>
      <c r="H29" s="18"/>
      <c r="I29" s="18"/>
      <c r="J29" s="28"/>
      <c r="K29" s="28"/>
      <c r="L29" s="28"/>
      <c r="M29" s="18"/>
      <c r="N29" s="19"/>
      <c r="T29" s="1028"/>
      <c r="U29" s="1029"/>
      <c r="AA29" s="4"/>
      <c r="AH29" s="11"/>
      <c r="AI29" s="11"/>
      <c r="AJ29" s="11"/>
      <c r="AL29" s="14"/>
    </row>
    <row r="30" spans="3:38" ht="13.35" customHeight="1" thickBot="1" x14ac:dyDescent="0.2">
      <c r="T30" s="1028"/>
      <c r="U30" s="1029"/>
      <c r="AA30" s="4"/>
      <c r="AG30" s="11"/>
      <c r="AH30" s="11"/>
      <c r="AI30" s="11"/>
      <c r="AL30" s="14"/>
    </row>
    <row r="31" spans="3:38" ht="13.35" customHeight="1" x14ac:dyDescent="0.15">
      <c r="C31" s="20" t="s">
        <v>111</v>
      </c>
      <c r="D31" s="21"/>
      <c r="E31" s="21"/>
      <c r="F31" s="21"/>
      <c r="G31" s="21"/>
      <c r="H31" s="21"/>
      <c r="I31" s="21"/>
      <c r="J31" s="21"/>
      <c r="K31" s="21"/>
      <c r="L31" s="21"/>
      <c r="M31" s="21"/>
      <c r="N31" s="24"/>
      <c r="T31" s="1028"/>
      <c r="U31" s="1029"/>
      <c r="AA31" s="4"/>
      <c r="AC31" s="1020"/>
      <c r="AD31" s="1021"/>
      <c r="AE31" s="1021"/>
      <c r="AF31" s="1021"/>
      <c r="AG31" s="1021"/>
      <c r="AH31" s="1021"/>
      <c r="AI31" s="1021"/>
      <c r="AJ31" s="1021"/>
      <c r="AK31" s="1022"/>
      <c r="AL31" s="14"/>
    </row>
    <row r="32" spans="3:38" ht="13.35" customHeight="1" x14ac:dyDescent="0.15">
      <c r="C32" s="4"/>
      <c r="D32" s="217" t="s">
        <v>112</v>
      </c>
      <c r="N32" s="14"/>
      <c r="T32" s="1028"/>
      <c r="U32" s="1029"/>
      <c r="AA32" s="4"/>
      <c r="AC32" s="1023"/>
      <c r="AD32" s="1024"/>
      <c r="AE32" s="1024"/>
      <c r="AF32" s="1024"/>
      <c r="AG32" s="1024"/>
      <c r="AH32" s="1024"/>
      <c r="AI32" s="1024"/>
      <c r="AJ32" s="1024"/>
      <c r="AK32" s="1025"/>
      <c r="AL32" s="14"/>
    </row>
    <row r="33" spans="3:38" ht="13.35" customHeight="1" x14ac:dyDescent="0.15">
      <c r="C33" s="4"/>
      <c r="E33" s="186"/>
      <c r="F33" s="187"/>
      <c r="G33" s="187"/>
      <c r="H33" s="187"/>
      <c r="I33" s="187"/>
      <c r="J33" s="187"/>
      <c r="K33" s="187"/>
      <c r="L33" s="187"/>
      <c r="M33" s="188"/>
      <c r="N33" s="14"/>
      <c r="P33" t="s">
        <v>113</v>
      </c>
      <c r="T33" s="1028"/>
      <c r="U33" s="1029"/>
      <c r="AA33" s="4"/>
      <c r="AH33" s="11"/>
      <c r="AI33" s="11"/>
      <c r="AJ33" s="11"/>
      <c r="AL33" s="14"/>
    </row>
    <row r="34" spans="3:38" ht="13.35" customHeight="1" x14ac:dyDescent="0.15">
      <c r="C34" s="4"/>
      <c r="E34" s="189"/>
      <c r="F34" s="190"/>
      <c r="G34" s="190"/>
      <c r="H34" s="190"/>
      <c r="I34" s="190"/>
      <c r="J34" s="190"/>
      <c r="K34" s="190"/>
      <c r="L34" s="190"/>
      <c r="M34" s="191"/>
      <c r="N34" s="14"/>
      <c r="T34" s="1028"/>
      <c r="U34" s="1029"/>
      <c r="AA34" s="4"/>
      <c r="AC34" s="1020"/>
      <c r="AD34" s="1021"/>
      <c r="AE34" s="1021"/>
      <c r="AF34" s="1021"/>
      <c r="AG34" s="1021"/>
      <c r="AH34" s="1021"/>
      <c r="AI34" s="1021"/>
      <c r="AJ34" s="1021"/>
      <c r="AK34" s="1022"/>
      <c r="AL34" s="14"/>
    </row>
    <row r="35" spans="3:38" ht="13.35" customHeight="1" x14ac:dyDescent="0.15">
      <c r="C35" s="4"/>
      <c r="E35" s="15"/>
      <c r="F35" s="15"/>
      <c r="G35" s="15"/>
      <c r="H35" s="15"/>
      <c r="I35" s="16"/>
      <c r="J35" s="16"/>
      <c r="K35" s="16"/>
      <c r="L35" s="16"/>
      <c r="M35" s="16"/>
      <c r="N35" s="14"/>
      <c r="T35" s="1028"/>
      <c r="U35" s="1029"/>
      <c r="AA35" s="4"/>
      <c r="AC35" s="1023"/>
      <c r="AD35" s="1024"/>
      <c r="AE35" s="1024"/>
      <c r="AF35" s="1024"/>
      <c r="AG35" s="1024"/>
      <c r="AH35" s="1024"/>
      <c r="AI35" s="1024"/>
      <c r="AJ35" s="1024"/>
      <c r="AK35" s="1025"/>
      <c r="AL35" s="14"/>
    </row>
    <row r="36" spans="3:38" ht="13.35" customHeight="1" thickBot="1" x14ac:dyDescent="0.2">
      <c r="C36" s="4"/>
      <c r="E36" s="186"/>
      <c r="F36" s="187"/>
      <c r="G36" s="187"/>
      <c r="H36" s="187"/>
      <c r="I36" s="187"/>
      <c r="J36" s="187"/>
      <c r="K36" s="187"/>
      <c r="L36" s="187"/>
      <c r="M36" s="188"/>
      <c r="N36" s="14"/>
      <c r="T36" s="1028"/>
      <c r="U36" s="1029"/>
      <c r="AA36" s="17"/>
      <c r="AB36" s="18"/>
      <c r="AC36" s="18"/>
      <c r="AD36" s="18"/>
      <c r="AE36" s="18"/>
      <c r="AF36" s="18"/>
      <c r="AG36" s="18"/>
      <c r="AH36" s="18"/>
      <c r="AI36" s="18"/>
      <c r="AJ36" s="18"/>
      <c r="AK36" s="18"/>
      <c r="AL36" s="19"/>
    </row>
    <row r="37" spans="3:38" ht="13.35" customHeight="1" thickBot="1" x14ac:dyDescent="0.2">
      <c r="C37" s="4"/>
      <c r="E37" s="189"/>
      <c r="F37" s="190"/>
      <c r="G37" s="190"/>
      <c r="H37" s="190"/>
      <c r="I37" s="190"/>
      <c r="J37" s="190"/>
      <c r="K37" s="190"/>
      <c r="L37" s="190"/>
      <c r="M37" s="191"/>
      <c r="N37" s="14"/>
      <c r="T37" s="1028"/>
      <c r="U37" s="1029"/>
    </row>
    <row r="38" spans="3:38" ht="13.35" customHeight="1" thickBot="1" x14ac:dyDescent="0.2">
      <c r="C38" s="17"/>
      <c r="D38" s="18"/>
      <c r="E38" s="18"/>
      <c r="F38" s="18"/>
      <c r="G38" s="18"/>
      <c r="H38" s="18"/>
      <c r="I38" s="18"/>
      <c r="J38" s="18"/>
      <c r="K38" s="18"/>
      <c r="L38" s="18"/>
      <c r="M38" s="18"/>
      <c r="N38" s="19"/>
      <c r="T38" s="1028"/>
      <c r="U38" s="1029"/>
      <c r="AA38" s="8" t="s">
        <v>114</v>
      </c>
      <c r="AB38" s="9"/>
      <c r="AC38" s="9"/>
      <c r="AD38" s="9"/>
      <c r="AE38" s="9"/>
      <c r="AF38" s="9"/>
      <c r="AG38" s="9"/>
      <c r="AH38" s="9"/>
      <c r="AI38" s="9"/>
      <c r="AJ38" s="9"/>
      <c r="AK38" s="9"/>
      <c r="AL38" s="10"/>
    </row>
    <row r="39" spans="3:38" ht="13.35" customHeight="1" thickBot="1" x14ac:dyDescent="0.2">
      <c r="T39" s="1028"/>
      <c r="U39" s="1029"/>
      <c r="AA39" s="12"/>
      <c r="AB39" t="s">
        <v>106</v>
      </c>
      <c r="AG39" s="11"/>
      <c r="AH39" s="11"/>
      <c r="AI39" s="11"/>
      <c r="AL39" s="13"/>
    </row>
    <row r="40" spans="3:38" ht="13.35" customHeight="1" x14ac:dyDescent="0.15">
      <c r="C40" s="20" t="s">
        <v>115</v>
      </c>
      <c r="D40" s="21"/>
      <c r="E40" s="21"/>
      <c r="F40" s="21"/>
      <c r="G40" s="21"/>
      <c r="H40" s="21"/>
      <c r="I40" s="21"/>
      <c r="J40" s="21"/>
      <c r="K40" s="21"/>
      <c r="L40" s="21"/>
      <c r="M40" s="21"/>
      <c r="N40" s="24"/>
      <c r="T40" s="1028"/>
      <c r="U40" s="1029"/>
      <c r="AA40" s="4"/>
      <c r="AC40" s="1020"/>
      <c r="AD40" s="1021"/>
      <c r="AE40" s="1021"/>
      <c r="AF40" s="1021"/>
      <c r="AG40" s="1021"/>
      <c r="AH40" s="1021"/>
      <c r="AI40" s="1021"/>
      <c r="AJ40" s="1021"/>
      <c r="AK40" s="1022"/>
      <c r="AL40" s="14"/>
    </row>
    <row r="41" spans="3:38" x14ac:dyDescent="0.15">
      <c r="C41" s="29"/>
      <c r="D41" s="30" t="s">
        <v>116</v>
      </c>
      <c r="E41" s="1040"/>
      <c r="F41" s="1040"/>
      <c r="G41" s="1040"/>
      <c r="H41" s="1040"/>
      <c r="I41" s="1040"/>
      <c r="J41" s="1040"/>
      <c r="K41" s="1040"/>
      <c r="L41" t="s">
        <v>117</v>
      </c>
      <c r="N41" s="14"/>
      <c r="T41" s="1028"/>
      <c r="U41" s="1029"/>
      <c r="AA41" s="4"/>
      <c r="AC41" s="1023"/>
      <c r="AD41" s="1024"/>
      <c r="AE41" s="1024"/>
      <c r="AF41" s="1024"/>
      <c r="AG41" s="1024"/>
      <c r="AH41" s="1024"/>
      <c r="AI41" s="1024"/>
      <c r="AJ41" s="1024"/>
      <c r="AK41" s="1025"/>
      <c r="AL41" s="14"/>
    </row>
    <row r="42" spans="3:38" x14ac:dyDescent="0.15">
      <c r="C42" s="4"/>
      <c r="E42" s="1034"/>
      <c r="F42" s="1035"/>
      <c r="G42" s="1035"/>
      <c r="H42" s="1035"/>
      <c r="I42" s="1035"/>
      <c r="J42" s="1035"/>
      <c r="K42" s="1035"/>
      <c r="L42" s="1035"/>
      <c r="M42" s="1036"/>
      <c r="N42" s="14"/>
      <c r="T42" s="1028"/>
      <c r="U42" s="1029"/>
      <c r="V42" s="2"/>
      <c r="W42" s="2"/>
      <c r="X42" s="2"/>
      <c r="Y42" s="2"/>
      <c r="Z42" s="2"/>
      <c r="AA42" s="4"/>
      <c r="AL42" s="14"/>
    </row>
    <row r="43" spans="3:38" x14ac:dyDescent="0.15">
      <c r="C43" s="4"/>
      <c r="E43" s="1037"/>
      <c r="F43" s="1038"/>
      <c r="G43" s="1038"/>
      <c r="H43" s="1038"/>
      <c r="I43" s="1038"/>
      <c r="J43" s="1038"/>
      <c r="K43" s="1038"/>
      <c r="L43" s="1038"/>
      <c r="M43" s="1039"/>
      <c r="N43" s="14"/>
      <c r="O43" s="30" t="s">
        <v>116</v>
      </c>
      <c r="P43" s="1032"/>
      <c r="Q43" s="1032"/>
      <c r="R43" s="1032"/>
      <c r="S43" s="2" t="s">
        <v>117</v>
      </c>
      <c r="T43" s="1028"/>
      <c r="U43" s="1029"/>
      <c r="V43" s="5"/>
      <c r="W43" t="s">
        <v>110</v>
      </c>
      <c r="Y43" s="5"/>
      <c r="Z43" s="5"/>
      <c r="AA43" s="4"/>
      <c r="AB43" t="s">
        <v>109</v>
      </c>
      <c r="AG43" s="11"/>
      <c r="AH43" s="11"/>
      <c r="AI43" s="11"/>
      <c r="AL43" s="14"/>
    </row>
    <row r="44" spans="3:38" ht="13.35" customHeight="1" x14ac:dyDescent="0.15">
      <c r="C44" s="4"/>
      <c r="E44" s="15"/>
      <c r="F44" s="15"/>
      <c r="G44" s="15"/>
      <c r="H44" s="15"/>
      <c r="I44" s="16"/>
      <c r="J44" s="16"/>
      <c r="K44" s="16"/>
      <c r="L44" s="16"/>
      <c r="M44" s="16"/>
      <c r="N44" s="14"/>
      <c r="T44" s="1028"/>
      <c r="U44" s="1029"/>
      <c r="V44" s="2"/>
      <c r="W44" s="2"/>
      <c r="X44" s="2"/>
      <c r="Y44" s="2"/>
      <c r="Z44" s="2"/>
      <c r="AA44" s="4"/>
      <c r="AC44" s="1020"/>
      <c r="AD44" s="1021"/>
      <c r="AE44" s="1021"/>
      <c r="AF44" s="1021"/>
      <c r="AG44" s="1021"/>
      <c r="AH44" s="1021"/>
      <c r="AI44" s="1021"/>
      <c r="AJ44" s="1021"/>
      <c r="AK44" s="1022"/>
      <c r="AL44" s="14"/>
    </row>
    <row r="45" spans="3:38" x14ac:dyDescent="0.15">
      <c r="C45" s="4"/>
      <c r="E45" s="1034"/>
      <c r="F45" s="1035"/>
      <c r="G45" s="1035"/>
      <c r="H45" s="1035"/>
      <c r="I45" s="1035"/>
      <c r="J45" s="1035"/>
      <c r="K45" s="1035"/>
      <c r="L45" s="1035"/>
      <c r="M45" s="1036"/>
      <c r="N45" s="14"/>
      <c r="T45" s="1028"/>
      <c r="U45" s="1029"/>
      <c r="AA45" s="4"/>
      <c r="AC45" s="1023"/>
      <c r="AD45" s="1024"/>
      <c r="AE45" s="1024"/>
      <c r="AF45" s="1024"/>
      <c r="AG45" s="1024"/>
      <c r="AH45" s="1024"/>
      <c r="AI45" s="1024"/>
      <c r="AJ45" s="1024"/>
      <c r="AK45" s="1025"/>
      <c r="AL45" s="14"/>
    </row>
    <row r="46" spans="3:38" x14ac:dyDescent="0.15">
      <c r="C46" s="4"/>
      <c r="E46" s="1037"/>
      <c r="F46" s="1038"/>
      <c r="G46" s="1038"/>
      <c r="H46" s="1038"/>
      <c r="I46" s="1038"/>
      <c r="J46" s="1038"/>
      <c r="K46" s="1038"/>
      <c r="L46" s="1038"/>
      <c r="M46" s="1039"/>
      <c r="N46" s="14"/>
      <c r="T46" s="1028"/>
      <c r="U46" s="1029"/>
      <c r="AA46" s="4"/>
      <c r="AH46" s="11"/>
      <c r="AI46" s="11"/>
      <c r="AJ46" s="11"/>
      <c r="AL46" s="14"/>
    </row>
    <row r="47" spans="3:38" ht="14.25" thickBot="1" x14ac:dyDescent="0.2">
      <c r="C47" s="17"/>
      <c r="D47" s="18"/>
      <c r="E47" s="18"/>
      <c r="F47" s="18"/>
      <c r="G47" s="18"/>
      <c r="H47" s="18"/>
      <c r="I47" s="18"/>
      <c r="J47" s="18"/>
      <c r="K47" s="18"/>
      <c r="L47" s="18"/>
      <c r="M47" s="18"/>
      <c r="N47" s="19"/>
      <c r="T47" s="1028"/>
      <c r="U47" s="1029"/>
      <c r="AA47" s="4"/>
      <c r="AG47" s="11"/>
      <c r="AH47" s="11"/>
      <c r="AI47" s="11"/>
      <c r="AL47" s="14"/>
    </row>
    <row r="48" spans="3:38" ht="13.35" customHeight="1" x14ac:dyDescent="0.15">
      <c r="T48" s="1028"/>
      <c r="U48" s="1029"/>
      <c r="AA48" s="4"/>
      <c r="AC48" s="1020"/>
      <c r="AD48" s="1021"/>
      <c r="AE48" s="1021"/>
      <c r="AF48" s="1021"/>
      <c r="AG48" s="1021"/>
      <c r="AH48" s="1021"/>
      <c r="AI48" s="1021"/>
      <c r="AJ48" s="1021"/>
      <c r="AK48" s="1022"/>
      <c r="AL48" s="14"/>
    </row>
    <row r="49" spans="20:38" x14ac:dyDescent="0.15">
      <c r="T49" s="1028"/>
      <c r="U49" s="1029"/>
      <c r="AA49" s="4"/>
      <c r="AC49" s="1023"/>
      <c r="AD49" s="1024"/>
      <c r="AE49" s="1024"/>
      <c r="AF49" s="1024"/>
      <c r="AG49" s="1024"/>
      <c r="AH49" s="1024"/>
      <c r="AI49" s="1024"/>
      <c r="AJ49" s="1024"/>
      <c r="AK49" s="1025"/>
      <c r="AL49" s="14"/>
    </row>
    <row r="50" spans="20:38" ht="14.25" thickBot="1" x14ac:dyDescent="0.2">
      <c r="T50" s="1028"/>
      <c r="U50" s="1029"/>
      <c r="AA50" s="17"/>
      <c r="AB50" s="18"/>
      <c r="AC50" s="18"/>
      <c r="AD50" s="18"/>
      <c r="AE50" s="18"/>
      <c r="AF50" s="18"/>
      <c r="AG50" s="18"/>
      <c r="AH50" s="18"/>
      <c r="AI50" s="18"/>
      <c r="AJ50" s="18"/>
      <c r="AK50" s="18"/>
      <c r="AL50" s="19"/>
    </row>
    <row r="51" spans="20:38" ht="14.25" thickBot="1" x14ac:dyDescent="0.2">
      <c r="T51" s="1028"/>
      <c r="U51" s="1029"/>
    </row>
    <row r="52" spans="20:38" ht="13.35" customHeight="1" x14ac:dyDescent="0.15">
      <c r="T52" s="1028"/>
      <c r="U52" s="1029"/>
      <c r="AA52" s="8" t="s">
        <v>111</v>
      </c>
      <c r="AB52" s="9"/>
      <c r="AC52" s="9"/>
      <c r="AD52" s="9"/>
      <c r="AE52" s="9"/>
      <c r="AF52" s="9"/>
      <c r="AG52" s="9"/>
      <c r="AH52" s="9"/>
      <c r="AI52" s="9"/>
      <c r="AJ52" s="9"/>
      <c r="AK52" s="9"/>
      <c r="AL52" s="10"/>
    </row>
    <row r="53" spans="20:38" x14ac:dyDescent="0.15">
      <c r="T53" s="1028"/>
      <c r="U53" s="1029"/>
      <c r="AA53" s="12"/>
      <c r="AB53" t="s">
        <v>106</v>
      </c>
      <c r="AG53" s="11"/>
      <c r="AH53" s="11"/>
      <c r="AI53" s="11"/>
      <c r="AL53" s="13"/>
    </row>
    <row r="54" spans="20:38" ht="13.35" customHeight="1" x14ac:dyDescent="0.15">
      <c r="T54" s="1028"/>
      <c r="U54" s="1029"/>
      <c r="AA54" s="4"/>
      <c r="AC54" s="1020"/>
      <c r="AD54" s="1021"/>
      <c r="AE54" s="1021"/>
      <c r="AF54" s="1021"/>
      <c r="AG54" s="1021"/>
      <c r="AH54" s="1021"/>
      <c r="AI54" s="1021"/>
      <c r="AJ54" s="1021"/>
      <c r="AK54" s="1022"/>
      <c r="AL54" s="14"/>
    </row>
    <row r="55" spans="20:38" ht="13.35" customHeight="1" x14ac:dyDescent="0.15">
      <c r="T55" s="1028"/>
      <c r="U55" s="1029"/>
      <c r="AA55" s="4"/>
      <c r="AC55" s="1023"/>
      <c r="AD55" s="1024"/>
      <c r="AE55" s="1024"/>
      <c r="AF55" s="1024"/>
      <c r="AG55" s="1024"/>
      <c r="AH55" s="1024"/>
      <c r="AI55" s="1024"/>
      <c r="AJ55" s="1024"/>
      <c r="AK55" s="1025"/>
      <c r="AL55" s="14"/>
    </row>
    <row r="56" spans="20:38" ht="13.35" customHeight="1" x14ac:dyDescent="0.15">
      <c r="T56" s="1028"/>
      <c r="U56" s="1029"/>
      <c r="AA56" s="4"/>
      <c r="AH56" s="11"/>
      <c r="AI56" s="11"/>
      <c r="AJ56" s="11"/>
      <c r="AL56" s="14"/>
    </row>
    <row r="57" spans="20:38" ht="13.35" customHeight="1" x14ac:dyDescent="0.15">
      <c r="T57" s="1028"/>
      <c r="U57" s="1029"/>
      <c r="V57" s="5"/>
      <c r="W57" t="s">
        <v>110</v>
      </c>
      <c r="Y57" s="5"/>
      <c r="Z57" s="5"/>
      <c r="AA57" s="4"/>
      <c r="AB57" t="s">
        <v>109</v>
      </c>
      <c r="AG57" s="11"/>
      <c r="AH57" s="11"/>
      <c r="AI57" s="11"/>
      <c r="AL57" s="14"/>
    </row>
    <row r="58" spans="20:38" ht="13.35" customHeight="1" x14ac:dyDescent="0.15">
      <c r="T58" s="1028"/>
      <c r="U58" s="1029"/>
      <c r="V58" s="2"/>
      <c r="W58" s="2"/>
      <c r="X58" s="2"/>
      <c r="Y58" s="2"/>
      <c r="Z58" s="2"/>
      <c r="AA58" s="4"/>
      <c r="AC58" s="1020"/>
      <c r="AD58" s="1021"/>
      <c r="AE58" s="1021"/>
      <c r="AF58" s="1021"/>
      <c r="AG58" s="1021"/>
      <c r="AH58" s="1021"/>
      <c r="AI58" s="1021"/>
      <c r="AJ58" s="1021"/>
      <c r="AK58" s="1022"/>
      <c r="AL58" s="14"/>
    </row>
    <row r="59" spans="20:38" x14ac:dyDescent="0.15">
      <c r="T59" s="1028"/>
      <c r="U59" s="1029"/>
      <c r="AA59" s="4"/>
      <c r="AC59" s="1023"/>
      <c r="AD59" s="1024"/>
      <c r="AE59" s="1024"/>
      <c r="AF59" s="1024"/>
      <c r="AG59" s="1024"/>
      <c r="AH59" s="1024"/>
      <c r="AI59" s="1024"/>
      <c r="AJ59" s="1024"/>
      <c r="AK59" s="1025"/>
      <c r="AL59" s="14"/>
    </row>
    <row r="60" spans="20:38" x14ac:dyDescent="0.15">
      <c r="T60" s="1028"/>
      <c r="U60" s="1029"/>
      <c r="AA60" s="4"/>
      <c r="AH60" s="11"/>
      <c r="AI60" s="11"/>
      <c r="AJ60" s="11"/>
      <c r="AL60" s="14"/>
    </row>
    <row r="61" spans="20:38" x14ac:dyDescent="0.15">
      <c r="T61" s="1028"/>
      <c r="U61" s="1029"/>
      <c r="AA61" s="4"/>
      <c r="AG61" s="11"/>
      <c r="AH61" s="11"/>
      <c r="AI61" s="11"/>
      <c r="AL61" s="14"/>
    </row>
    <row r="62" spans="20:38" x14ac:dyDescent="0.15">
      <c r="T62" s="1028"/>
      <c r="U62" s="1029"/>
      <c r="AA62" s="4"/>
      <c r="AC62" s="1020"/>
      <c r="AD62" s="1021"/>
      <c r="AE62" s="1021"/>
      <c r="AF62" s="1021"/>
      <c r="AG62" s="1021"/>
      <c r="AH62" s="1021"/>
      <c r="AI62" s="1021"/>
      <c r="AJ62" s="1021"/>
      <c r="AK62" s="1022"/>
      <c r="AL62" s="14"/>
    </row>
    <row r="63" spans="20:38" x14ac:dyDescent="0.15">
      <c r="T63" s="1028"/>
      <c r="U63" s="1029"/>
      <c r="AA63" s="4"/>
      <c r="AC63" s="1023"/>
      <c r="AD63" s="1024"/>
      <c r="AE63" s="1024"/>
      <c r="AF63" s="1024"/>
      <c r="AG63" s="1024"/>
      <c r="AH63" s="1024"/>
      <c r="AI63" s="1024"/>
      <c r="AJ63" s="1024"/>
      <c r="AK63" s="1025"/>
      <c r="AL63" s="14"/>
    </row>
    <row r="64" spans="20:38" ht="14.25" thickBot="1" x14ac:dyDescent="0.2">
      <c r="T64" s="1028"/>
      <c r="U64" s="1029"/>
      <c r="AA64" s="17"/>
      <c r="AB64" s="18"/>
      <c r="AC64" s="18"/>
      <c r="AD64" s="18"/>
      <c r="AE64" s="18"/>
      <c r="AF64" s="18"/>
      <c r="AG64" s="18"/>
      <c r="AH64" s="18"/>
      <c r="AI64" s="18"/>
      <c r="AJ64" s="18"/>
      <c r="AK64" s="18"/>
      <c r="AL64" s="19"/>
    </row>
    <row r="65" spans="20:38" ht="13.35" customHeight="1" thickBot="1" x14ac:dyDescent="0.2">
      <c r="T65" s="1028"/>
      <c r="U65" s="1029"/>
    </row>
    <row r="66" spans="20:38" x14ac:dyDescent="0.15">
      <c r="T66" s="1028"/>
      <c r="U66" s="1029"/>
      <c r="AA66" s="20" t="s">
        <v>115</v>
      </c>
      <c r="AB66" s="21"/>
      <c r="AC66" s="22"/>
      <c r="AD66" s="22"/>
      <c r="AE66" s="22"/>
      <c r="AF66" s="22"/>
      <c r="AG66" s="23"/>
      <c r="AH66" s="23"/>
      <c r="AI66" s="23"/>
      <c r="AJ66" s="23"/>
      <c r="AK66" s="23"/>
      <c r="AL66" s="24"/>
    </row>
    <row r="67" spans="20:38" x14ac:dyDescent="0.15">
      <c r="T67" s="1028"/>
      <c r="U67" s="1029"/>
      <c r="V67" s="5"/>
      <c r="W67" s="5"/>
      <c r="X67" s="5"/>
      <c r="Y67" s="5"/>
      <c r="Z67" s="5"/>
      <c r="AA67" s="4"/>
      <c r="AB67" t="s">
        <v>118</v>
      </c>
      <c r="AC67" s="1033"/>
      <c r="AD67" s="1033"/>
      <c r="AE67" s="1033"/>
      <c r="AF67" s="1033"/>
      <c r="AG67" s="1033"/>
      <c r="AH67" s="1033"/>
      <c r="AI67" s="1033"/>
      <c r="AJ67" t="s">
        <v>117</v>
      </c>
      <c r="AL67" s="14"/>
    </row>
    <row r="68" spans="20:38" x14ac:dyDescent="0.15">
      <c r="T68" s="1028"/>
      <c r="U68" s="1029"/>
      <c r="V68" s="30" t="s">
        <v>116</v>
      </c>
      <c r="W68" s="1032"/>
      <c r="X68" s="1032"/>
      <c r="Y68" s="1032"/>
      <c r="Z68" s="2" t="s">
        <v>117</v>
      </c>
      <c r="AA68" s="29"/>
      <c r="AB68" s="2"/>
      <c r="AC68" s="1020"/>
      <c r="AD68" s="1021"/>
      <c r="AE68" s="1021"/>
      <c r="AF68" s="1021"/>
      <c r="AG68" s="1021"/>
      <c r="AH68" s="1021"/>
      <c r="AI68" s="1021"/>
      <c r="AJ68" s="1021"/>
      <c r="AK68" s="1022"/>
      <c r="AL68" s="14"/>
    </row>
    <row r="69" spans="20:38" x14ac:dyDescent="0.15">
      <c r="T69" s="1028"/>
      <c r="U69" s="1029"/>
      <c r="AA69" s="4"/>
      <c r="AC69" s="1023"/>
      <c r="AD69" s="1024"/>
      <c r="AE69" s="1024"/>
      <c r="AF69" s="1024"/>
      <c r="AG69" s="1024"/>
      <c r="AH69" s="1024"/>
      <c r="AI69" s="1024"/>
      <c r="AJ69" s="1024"/>
      <c r="AK69" s="1025"/>
      <c r="AL69" s="14"/>
    </row>
    <row r="70" spans="20:38" x14ac:dyDescent="0.15">
      <c r="T70" s="1028"/>
      <c r="U70" s="1029"/>
      <c r="AA70" s="4"/>
      <c r="AC70" s="25"/>
      <c r="AD70" s="25"/>
      <c r="AE70" s="25"/>
      <c r="AF70" s="25"/>
      <c r="AG70" s="26"/>
      <c r="AH70" s="26"/>
      <c r="AI70" s="26"/>
      <c r="AJ70" s="26"/>
      <c r="AK70" s="26"/>
      <c r="AL70" s="14"/>
    </row>
    <row r="71" spans="20:38" x14ac:dyDescent="0.15">
      <c r="T71" s="1028"/>
      <c r="U71" s="1029"/>
      <c r="AA71" s="4"/>
      <c r="AB71" s="2"/>
      <c r="AC71" s="1020"/>
      <c r="AD71" s="1021"/>
      <c r="AE71" s="1021"/>
      <c r="AF71" s="1021"/>
      <c r="AG71" s="1021"/>
      <c r="AH71" s="1021"/>
      <c r="AI71" s="1021"/>
      <c r="AJ71" s="1021"/>
      <c r="AK71" s="1022"/>
      <c r="AL71" s="14"/>
    </row>
    <row r="72" spans="20:38" x14ac:dyDescent="0.15">
      <c r="T72" s="1028"/>
      <c r="U72" s="1029"/>
      <c r="AA72" s="4"/>
      <c r="AC72" s="1023"/>
      <c r="AD72" s="1024"/>
      <c r="AE72" s="1024"/>
      <c r="AF72" s="1024"/>
      <c r="AG72" s="1024"/>
      <c r="AH72" s="1024"/>
      <c r="AI72" s="1024"/>
      <c r="AJ72" s="1024"/>
      <c r="AK72" s="1025"/>
      <c r="AL72" s="14"/>
    </row>
    <row r="73" spans="20:38" ht="14.25" thickBot="1" x14ac:dyDescent="0.2">
      <c r="T73" s="1030"/>
      <c r="U73" s="1031"/>
      <c r="AA73" s="17"/>
      <c r="AB73" s="18"/>
      <c r="AC73" s="18"/>
      <c r="AD73" s="18"/>
      <c r="AE73" s="18"/>
      <c r="AF73" s="18"/>
      <c r="AG73" s="18"/>
      <c r="AH73" s="18"/>
      <c r="AI73" s="18"/>
      <c r="AJ73" s="18"/>
      <c r="AK73" s="18"/>
      <c r="AL73" s="19"/>
    </row>
  </sheetData>
  <mergeCells count="33">
    <mergeCell ref="E45:M46"/>
    <mergeCell ref="E42:M43"/>
    <mergeCell ref="E41:K41"/>
    <mergeCell ref="AC71:AK72"/>
    <mergeCell ref="AC62:AK63"/>
    <mergeCell ref="AC44:AK45"/>
    <mergeCell ref="AC48:AK49"/>
    <mergeCell ref="AC54:AK55"/>
    <mergeCell ref="AC58:AK59"/>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I4:V4"/>
    <mergeCell ref="C4:H4"/>
    <mergeCell ref="C12:D12"/>
    <mergeCell ref="E12:AL12"/>
    <mergeCell ref="C9:AL10"/>
    <mergeCell ref="C6:AL7"/>
    <mergeCell ref="C11:D11"/>
    <mergeCell ref="E11:AL11"/>
  </mergeCells>
  <phoneticPr fontId="16"/>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48"/>
  <sheetViews>
    <sheetView showGridLines="0" view="pageBreakPreview" topLeftCell="E1" zoomScale="55" zoomScaleNormal="85" zoomScaleSheetLayoutView="55" workbookViewId="0">
      <selection activeCell="G20" sqref="G20"/>
    </sheetView>
  </sheetViews>
  <sheetFormatPr defaultColWidth="9" defaultRowHeight="13.5" x14ac:dyDescent="0.15"/>
  <cols>
    <col min="1" max="1" width="2.875" style="195" customWidth="1"/>
    <col min="2" max="2" width="4.125" style="195" customWidth="1"/>
    <col min="3" max="3" width="20.5" style="195" customWidth="1"/>
    <col min="4" max="4" width="18" style="195" customWidth="1"/>
    <col min="5" max="5" width="21" style="195" customWidth="1"/>
    <col min="6" max="14" width="22.5" style="195" customWidth="1"/>
    <col min="15" max="16" width="17.5" style="195" customWidth="1"/>
    <col min="17" max="17" width="3.125" style="195" customWidth="1"/>
    <col min="18" max="16384" width="9" style="195"/>
  </cols>
  <sheetData>
    <row r="1" spans="1:19" ht="22.5" customHeight="1" x14ac:dyDescent="0.15">
      <c r="A1" s="193"/>
      <c r="B1" s="249" t="str">
        <f>コード!A1</f>
        <v>溶融亜鉛めっき鋼帯及び鋼板（輸入者）</v>
      </c>
      <c r="C1" s="194"/>
    </row>
    <row r="2" spans="1:19" ht="18" customHeight="1" x14ac:dyDescent="0.15">
      <c r="B2" s="883" t="s">
        <v>119</v>
      </c>
      <c r="C2" s="196"/>
      <c r="D2" s="196"/>
      <c r="E2" s="196"/>
      <c r="F2" s="196"/>
      <c r="G2" s="196"/>
      <c r="H2" s="196"/>
      <c r="I2" s="196"/>
      <c r="J2" s="196"/>
      <c r="K2" s="196"/>
      <c r="L2" s="196"/>
      <c r="M2" s="196"/>
      <c r="N2" s="196"/>
      <c r="O2" s="196"/>
      <c r="P2" s="196"/>
    </row>
    <row r="3" spans="1:19" ht="5.0999999999999996" customHeight="1" x14ac:dyDescent="0.15">
      <c r="B3" s="196"/>
      <c r="C3" s="196"/>
      <c r="D3" s="196"/>
      <c r="E3" s="196"/>
      <c r="F3" s="196"/>
      <c r="G3" s="196"/>
      <c r="H3" s="196"/>
      <c r="I3" s="196"/>
      <c r="J3" s="196"/>
      <c r="K3" s="196"/>
      <c r="L3" s="196"/>
      <c r="M3" s="196"/>
      <c r="N3" s="196"/>
      <c r="O3" s="196"/>
      <c r="P3" s="196"/>
    </row>
    <row r="4" spans="1:19" s="197" customFormat="1" ht="18.600000000000001" customHeight="1" x14ac:dyDescent="0.15">
      <c r="B4" s="1041" t="s">
        <v>120</v>
      </c>
      <c r="C4" s="1042"/>
      <c r="D4" s="1042" t="s">
        <v>120</v>
      </c>
      <c r="E4" s="1043" t="str">
        <f>IF(様式一覧表!D5="","",様式一覧表!D5)</f>
        <v/>
      </c>
      <c r="F4" s="1044"/>
      <c r="G4" s="1044"/>
      <c r="H4" s="1044"/>
      <c r="I4" s="1044"/>
      <c r="J4" s="1044"/>
      <c r="K4" s="1044"/>
      <c r="L4" s="1044"/>
      <c r="M4" s="1044"/>
      <c r="N4" s="1044"/>
      <c r="O4" s="1044"/>
      <c r="P4" s="1045"/>
    </row>
    <row r="5" spans="1:19" ht="8.85" customHeight="1" x14ac:dyDescent="0.15">
      <c r="A5" s="196"/>
      <c r="B5" s="196"/>
      <c r="C5" s="196"/>
      <c r="D5" s="196"/>
      <c r="E5" s="196"/>
      <c r="F5" s="196"/>
      <c r="G5" s="196"/>
      <c r="H5" s="196"/>
      <c r="I5" s="196"/>
      <c r="J5" s="196"/>
      <c r="K5" s="196"/>
      <c r="L5" s="196"/>
      <c r="M5" s="196"/>
      <c r="N5" s="196"/>
      <c r="O5" s="196"/>
      <c r="P5" s="196"/>
    </row>
    <row r="6" spans="1:19" ht="35.25" customHeight="1" x14ac:dyDescent="0.15">
      <c r="A6" s="196"/>
      <c r="B6" s="1046" t="s">
        <v>121</v>
      </c>
      <c r="C6" s="1046"/>
      <c r="D6" s="1046"/>
      <c r="E6" s="1046"/>
      <c r="F6" s="1046"/>
      <c r="G6" s="1046"/>
      <c r="H6" s="1046"/>
      <c r="I6" s="1046"/>
      <c r="J6" s="1046"/>
      <c r="K6" s="1046"/>
      <c r="L6" s="1046"/>
      <c r="M6" s="1046"/>
      <c r="N6" s="1046"/>
      <c r="O6" s="1046"/>
      <c r="P6" s="1046"/>
    </row>
    <row r="7" spans="1:19" ht="79.5" customHeight="1" x14ac:dyDescent="0.15">
      <c r="A7" s="196" t="s">
        <v>122</v>
      </c>
      <c r="B7" s="1047" t="s">
        <v>927</v>
      </c>
      <c r="C7" s="1047"/>
      <c r="D7" s="1047"/>
      <c r="E7" s="1047"/>
      <c r="F7" s="1047"/>
      <c r="G7" s="1047"/>
      <c r="H7" s="1047"/>
      <c r="I7" s="1047"/>
      <c r="J7" s="1047"/>
      <c r="K7" s="1047"/>
      <c r="L7" s="1047"/>
      <c r="M7" s="1047"/>
      <c r="N7" s="1047"/>
      <c r="O7" s="1047"/>
      <c r="P7" s="1047"/>
      <c r="Q7" s="198"/>
      <c r="R7" s="198"/>
      <c r="S7" s="198"/>
    </row>
    <row r="8" spans="1:19" ht="45.6" customHeight="1" thickBot="1" x14ac:dyDescent="0.2">
      <c r="A8" s="196"/>
      <c r="B8" s="347" t="s">
        <v>123</v>
      </c>
      <c r="C8" s="906" t="str">
        <f>コード!B5</f>
        <v>品種コード①（製品の形状）</v>
      </c>
      <c r="D8" s="906" t="str">
        <f>コード!B11</f>
        <v>品種コード②（エッジの状態）</v>
      </c>
      <c r="E8" s="906" t="str">
        <f>コード!B15</f>
        <v>品種コード③（原板の圧延方法）</v>
      </c>
      <c r="F8" s="906" t="str">
        <f>コード!B19</f>
        <v>品種コード④（原板の厚み）</v>
      </c>
      <c r="G8" s="906" t="str">
        <f>コード!B50</f>
        <v>品種コード⑤(原板の幅)</v>
      </c>
      <c r="H8" s="906" t="str">
        <f>コード!B59</f>
        <v>品種コード⑥（原板の化学成分ⅰ）</v>
      </c>
      <c r="I8" s="906" t="str">
        <f>コード!B72</f>
        <v>品種コード⑦（原板の化学成分ⅱ）</v>
      </c>
      <c r="J8" s="906" t="str">
        <f>コード!B77</f>
        <v>品種コード⑧（原板の化学成分ⅲ）</v>
      </c>
      <c r="K8" s="906" t="str">
        <f>コード!B83</f>
        <v>品種コード⑨（めっき付着量（両面の合計））</v>
      </c>
      <c r="L8" s="906" t="str">
        <f>コード!B100</f>
        <v>品種コード⑩（めっき層の成分）</v>
      </c>
      <c r="M8" s="906" t="str">
        <f>コード!B104</f>
        <v>品種コード⑪（化成処理）</v>
      </c>
      <c r="N8" s="906" t="str">
        <f>コード!B111</f>
        <v>品種コード⑫（塗油）</v>
      </c>
      <c r="O8" s="332" t="s">
        <v>124</v>
      </c>
      <c r="P8" s="331" t="s">
        <v>125</v>
      </c>
    </row>
    <row r="9" spans="1:19" ht="22.5" customHeight="1" thickTop="1" x14ac:dyDescent="0.15">
      <c r="A9" s="196"/>
      <c r="B9" s="356">
        <v>1</v>
      </c>
      <c r="C9" s="430"/>
      <c r="D9" s="430"/>
      <c r="E9" s="439"/>
      <c r="F9" s="430"/>
      <c r="G9" s="430"/>
      <c r="H9" s="430"/>
      <c r="I9" s="430"/>
      <c r="J9" s="430"/>
      <c r="K9" s="430"/>
      <c r="L9" s="430"/>
      <c r="M9" s="430"/>
      <c r="N9" s="430"/>
      <c r="O9" s="241"/>
      <c r="P9" s="426"/>
    </row>
    <row r="10" spans="1:19" ht="22.5" customHeight="1" x14ac:dyDescent="0.15">
      <c r="A10" s="196"/>
      <c r="B10" s="357">
        <v>2</v>
      </c>
      <c r="C10" s="431"/>
      <c r="D10" s="430"/>
      <c r="E10" s="432"/>
      <c r="F10" s="431"/>
      <c r="G10" s="431"/>
      <c r="H10" s="431"/>
      <c r="I10" s="430"/>
      <c r="J10" s="430"/>
      <c r="K10" s="430"/>
      <c r="L10" s="431"/>
      <c r="M10" s="431"/>
      <c r="N10" s="431"/>
      <c r="O10" s="243"/>
      <c r="P10" s="243"/>
    </row>
    <row r="11" spans="1:19" ht="22.5" customHeight="1" x14ac:dyDescent="0.15">
      <c r="A11" s="196"/>
      <c r="B11" s="357">
        <v>3</v>
      </c>
      <c r="C11" s="431"/>
      <c r="D11" s="430"/>
      <c r="E11" s="432"/>
      <c r="F11" s="431"/>
      <c r="G11" s="431"/>
      <c r="H11" s="431"/>
      <c r="I11" s="430"/>
      <c r="J11" s="430"/>
      <c r="K11" s="430"/>
      <c r="L11" s="431"/>
      <c r="M11" s="431"/>
      <c r="N11" s="431"/>
      <c r="O11" s="243"/>
      <c r="P11" s="243"/>
    </row>
    <row r="12" spans="1:19" ht="22.5" customHeight="1" x14ac:dyDescent="0.15">
      <c r="A12" s="196"/>
      <c r="B12" s="357">
        <v>4</v>
      </c>
      <c r="C12" s="431"/>
      <c r="D12" s="430"/>
      <c r="E12" s="432"/>
      <c r="F12" s="431"/>
      <c r="G12" s="431"/>
      <c r="H12" s="431"/>
      <c r="I12" s="430"/>
      <c r="J12" s="430"/>
      <c r="K12" s="430"/>
      <c r="L12" s="431"/>
      <c r="M12" s="861"/>
      <c r="N12" s="861"/>
      <c r="O12" s="244"/>
      <c r="P12" s="244"/>
    </row>
    <row r="13" spans="1:19" ht="22.5" customHeight="1" x14ac:dyDescent="0.15">
      <c r="A13" s="196"/>
      <c r="B13" s="357">
        <v>5</v>
      </c>
      <c r="C13" s="431"/>
      <c r="D13" s="430"/>
      <c r="E13" s="432"/>
      <c r="F13" s="431"/>
      <c r="G13" s="431"/>
      <c r="H13" s="431"/>
      <c r="I13" s="430"/>
      <c r="J13" s="430"/>
      <c r="K13" s="430"/>
      <c r="L13" s="431"/>
      <c r="M13" s="431"/>
      <c r="N13" s="431"/>
      <c r="O13" s="243"/>
      <c r="P13" s="243"/>
    </row>
    <row r="14" spans="1:19" ht="22.5" customHeight="1" x14ac:dyDescent="0.15">
      <c r="A14" s="196"/>
      <c r="B14" s="357">
        <v>6</v>
      </c>
      <c r="C14" s="431"/>
      <c r="D14" s="430"/>
      <c r="E14" s="432"/>
      <c r="F14" s="431"/>
      <c r="G14" s="431"/>
      <c r="H14" s="431"/>
      <c r="I14" s="430"/>
      <c r="J14" s="430"/>
      <c r="K14" s="430"/>
      <c r="L14" s="431"/>
      <c r="M14" s="431"/>
      <c r="N14" s="431"/>
      <c r="O14" s="243"/>
      <c r="P14" s="243"/>
    </row>
    <row r="15" spans="1:19" ht="22.5" customHeight="1" x14ac:dyDescent="0.15">
      <c r="A15" s="196"/>
      <c r="B15" s="357">
        <v>7</v>
      </c>
      <c r="C15" s="431"/>
      <c r="D15" s="430"/>
      <c r="E15" s="577"/>
      <c r="F15" s="431"/>
      <c r="G15" s="431"/>
      <c r="H15" s="431"/>
      <c r="I15" s="430"/>
      <c r="J15" s="430"/>
      <c r="K15" s="430"/>
      <c r="L15" s="431"/>
      <c r="M15" s="431"/>
      <c r="N15" s="431"/>
      <c r="O15" s="243"/>
      <c r="P15" s="243"/>
    </row>
    <row r="16" spans="1:19" ht="22.5" customHeight="1" x14ac:dyDescent="0.15">
      <c r="A16" s="196"/>
      <c r="B16" s="357">
        <v>8</v>
      </c>
      <c r="C16" s="431"/>
      <c r="D16" s="430"/>
      <c r="E16" s="432"/>
      <c r="F16" s="431"/>
      <c r="G16" s="431"/>
      <c r="H16" s="431"/>
      <c r="I16" s="430"/>
      <c r="J16" s="430"/>
      <c r="K16" s="430"/>
      <c r="L16" s="431"/>
      <c r="M16" s="431"/>
      <c r="N16" s="431"/>
      <c r="O16" s="243"/>
      <c r="P16" s="243"/>
    </row>
    <row r="17" spans="1:16" ht="22.5" customHeight="1" x14ac:dyDescent="0.15">
      <c r="A17" s="196"/>
      <c r="B17" s="357">
        <v>9</v>
      </c>
      <c r="C17" s="431"/>
      <c r="D17" s="430"/>
      <c r="E17" s="432"/>
      <c r="F17" s="431"/>
      <c r="G17" s="431"/>
      <c r="H17" s="431"/>
      <c r="I17" s="430"/>
      <c r="J17" s="430"/>
      <c r="K17" s="430"/>
      <c r="L17" s="431"/>
      <c r="M17" s="431"/>
      <c r="N17" s="431"/>
      <c r="O17" s="243"/>
      <c r="P17" s="243"/>
    </row>
    <row r="18" spans="1:16" ht="22.5" customHeight="1" x14ac:dyDescent="0.15">
      <c r="A18" s="196"/>
      <c r="B18" s="357">
        <v>10</v>
      </c>
      <c r="C18" s="431"/>
      <c r="D18" s="430"/>
      <c r="E18" s="432"/>
      <c r="F18" s="431"/>
      <c r="G18" s="431"/>
      <c r="H18" s="431"/>
      <c r="I18" s="430"/>
      <c r="J18" s="430"/>
      <c r="K18" s="430"/>
      <c r="L18" s="431"/>
      <c r="M18" s="431"/>
      <c r="N18" s="431"/>
      <c r="O18" s="243"/>
      <c r="P18" s="243"/>
    </row>
    <row r="19" spans="1:16" ht="22.5" customHeight="1" x14ac:dyDescent="0.15">
      <c r="A19" s="196"/>
      <c r="B19" s="357">
        <v>11</v>
      </c>
      <c r="C19" s="431"/>
      <c r="D19" s="430"/>
      <c r="E19" s="432"/>
      <c r="F19" s="431"/>
      <c r="G19" s="431"/>
      <c r="H19" s="431"/>
      <c r="I19" s="430"/>
      <c r="J19" s="430"/>
      <c r="K19" s="430"/>
      <c r="L19" s="431"/>
      <c r="M19" s="431"/>
      <c r="N19" s="431"/>
      <c r="O19" s="243"/>
      <c r="P19" s="243"/>
    </row>
    <row r="20" spans="1:16" ht="22.5" customHeight="1" x14ac:dyDescent="0.15">
      <c r="A20" s="196"/>
      <c r="B20" s="357">
        <v>12</v>
      </c>
      <c r="C20" s="431"/>
      <c r="D20" s="430"/>
      <c r="E20" s="432"/>
      <c r="F20" s="431"/>
      <c r="G20" s="431"/>
      <c r="H20" s="431"/>
      <c r="I20" s="430"/>
      <c r="J20" s="430"/>
      <c r="K20" s="430"/>
      <c r="L20" s="431"/>
      <c r="M20" s="431"/>
      <c r="N20" s="431"/>
      <c r="O20" s="243"/>
      <c r="P20" s="243"/>
    </row>
    <row r="21" spans="1:16" ht="22.5" customHeight="1" x14ac:dyDescent="0.15">
      <c r="A21" s="196"/>
      <c r="B21" s="357">
        <v>13</v>
      </c>
      <c r="C21" s="431"/>
      <c r="D21" s="430"/>
      <c r="E21" s="432"/>
      <c r="F21" s="431"/>
      <c r="G21" s="431"/>
      <c r="H21" s="431"/>
      <c r="I21" s="430"/>
      <c r="J21" s="430"/>
      <c r="K21" s="430"/>
      <c r="L21" s="431"/>
      <c r="M21" s="431"/>
      <c r="N21" s="431"/>
      <c r="O21" s="243"/>
      <c r="P21" s="243"/>
    </row>
    <row r="22" spans="1:16" ht="22.5" customHeight="1" x14ac:dyDescent="0.15">
      <c r="A22" s="196"/>
      <c r="B22" s="357">
        <v>14</v>
      </c>
      <c r="C22" s="431"/>
      <c r="D22" s="430"/>
      <c r="E22" s="432"/>
      <c r="F22" s="431"/>
      <c r="G22" s="431"/>
      <c r="H22" s="431"/>
      <c r="I22" s="430"/>
      <c r="J22" s="430"/>
      <c r="K22" s="430"/>
      <c r="L22" s="431"/>
      <c r="M22" s="431"/>
      <c r="N22" s="431"/>
      <c r="O22" s="243"/>
      <c r="P22" s="243"/>
    </row>
    <row r="23" spans="1:16" ht="22.5" customHeight="1" x14ac:dyDescent="0.15">
      <c r="A23" s="196"/>
      <c r="B23" s="357">
        <v>15</v>
      </c>
      <c r="C23" s="431"/>
      <c r="D23" s="430"/>
      <c r="E23" s="432"/>
      <c r="F23" s="431"/>
      <c r="G23" s="431"/>
      <c r="H23" s="431"/>
      <c r="I23" s="430"/>
      <c r="J23" s="430"/>
      <c r="K23" s="430"/>
      <c r="L23" s="431"/>
      <c r="M23" s="431"/>
      <c r="N23" s="431"/>
      <c r="O23" s="243"/>
      <c r="P23" s="243"/>
    </row>
    <row r="24" spans="1:16" ht="22.5" customHeight="1" x14ac:dyDescent="0.15">
      <c r="A24" s="196"/>
      <c r="B24" s="357">
        <v>16</v>
      </c>
      <c r="C24" s="431"/>
      <c r="D24" s="430"/>
      <c r="E24" s="432"/>
      <c r="F24" s="431"/>
      <c r="G24" s="431"/>
      <c r="H24" s="431"/>
      <c r="I24" s="430"/>
      <c r="J24" s="430"/>
      <c r="K24" s="430"/>
      <c r="L24" s="431"/>
      <c r="M24" s="431"/>
      <c r="N24" s="431"/>
      <c r="O24" s="243"/>
      <c r="P24" s="243"/>
    </row>
    <row r="25" spans="1:16" ht="22.5" customHeight="1" x14ac:dyDescent="0.15">
      <c r="A25" s="196"/>
      <c r="B25" s="357">
        <v>17</v>
      </c>
      <c r="C25" s="431"/>
      <c r="D25" s="430"/>
      <c r="E25" s="432"/>
      <c r="F25" s="431"/>
      <c r="G25" s="431"/>
      <c r="H25" s="431"/>
      <c r="I25" s="430"/>
      <c r="J25" s="430"/>
      <c r="K25" s="430"/>
      <c r="L25" s="431"/>
      <c r="M25" s="431"/>
      <c r="N25" s="431"/>
      <c r="O25" s="243"/>
      <c r="P25" s="243"/>
    </row>
    <row r="26" spans="1:16" ht="22.5" customHeight="1" x14ac:dyDescent="0.15">
      <c r="A26" s="196"/>
      <c r="B26" s="357">
        <v>18</v>
      </c>
      <c r="C26" s="431"/>
      <c r="D26" s="430"/>
      <c r="E26" s="432"/>
      <c r="F26" s="431"/>
      <c r="G26" s="431"/>
      <c r="H26" s="431"/>
      <c r="I26" s="430"/>
      <c r="J26" s="430"/>
      <c r="K26" s="430"/>
      <c r="L26" s="431"/>
      <c r="M26" s="431"/>
      <c r="N26" s="431"/>
      <c r="O26" s="243"/>
      <c r="P26" s="243"/>
    </row>
    <row r="27" spans="1:16" ht="22.5" customHeight="1" x14ac:dyDescent="0.15">
      <c r="A27" s="196"/>
      <c r="B27" s="357">
        <v>19</v>
      </c>
      <c r="C27" s="431"/>
      <c r="D27" s="430"/>
      <c r="E27" s="432"/>
      <c r="F27" s="431"/>
      <c r="G27" s="431"/>
      <c r="H27" s="431"/>
      <c r="I27" s="430"/>
      <c r="J27" s="430"/>
      <c r="K27" s="430"/>
      <c r="L27" s="431"/>
      <c r="M27" s="431"/>
      <c r="N27" s="431"/>
      <c r="O27" s="243"/>
      <c r="P27" s="243"/>
    </row>
    <row r="28" spans="1:16" ht="22.5" customHeight="1" x14ac:dyDescent="0.15">
      <c r="A28" s="196"/>
      <c r="B28" s="357">
        <v>20</v>
      </c>
      <c r="C28" s="431"/>
      <c r="D28" s="430"/>
      <c r="E28" s="432"/>
      <c r="F28" s="431"/>
      <c r="G28" s="431"/>
      <c r="H28" s="431"/>
      <c r="I28" s="430"/>
      <c r="J28" s="430"/>
      <c r="K28" s="430"/>
      <c r="L28" s="431"/>
      <c r="M28" s="431"/>
      <c r="N28" s="431"/>
      <c r="O28" s="243"/>
      <c r="P28" s="243"/>
    </row>
    <row r="29" spans="1:16" ht="22.5" customHeight="1" x14ac:dyDescent="0.15">
      <c r="A29" s="196"/>
      <c r="B29" s="357">
        <v>21</v>
      </c>
      <c r="C29" s="431"/>
      <c r="D29" s="430"/>
      <c r="E29" s="432"/>
      <c r="F29" s="431"/>
      <c r="G29" s="431"/>
      <c r="H29" s="431"/>
      <c r="I29" s="430"/>
      <c r="J29" s="430"/>
      <c r="K29" s="430"/>
      <c r="L29" s="431"/>
      <c r="M29" s="431"/>
      <c r="N29" s="431"/>
      <c r="O29" s="243"/>
      <c r="P29" s="243"/>
    </row>
    <row r="30" spans="1:16" ht="22.5" customHeight="1" x14ac:dyDescent="0.15">
      <c r="A30" s="196"/>
      <c r="B30" s="357">
        <v>22</v>
      </c>
      <c r="C30" s="431"/>
      <c r="D30" s="430"/>
      <c r="E30" s="432"/>
      <c r="F30" s="431"/>
      <c r="G30" s="431"/>
      <c r="H30" s="431"/>
      <c r="I30" s="430"/>
      <c r="J30" s="430"/>
      <c r="K30" s="430"/>
      <c r="L30" s="431"/>
      <c r="M30" s="431"/>
      <c r="N30" s="431"/>
      <c r="O30" s="243"/>
      <c r="P30" s="243"/>
    </row>
    <row r="31" spans="1:16" ht="22.5" customHeight="1" x14ac:dyDescent="0.15">
      <c r="A31" s="196"/>
      <c r="B31" s="357">
        <v>23</v>
      </c>
      <c r="C31" s="431"/>
      <c r="D31" s="430"/>
      <c r="E31" s="432"/>
      <c r="F31" s="431"/>
      <c r="G31" s="431"/>
      <c r="H31" s="431"/>
      <c r="I31" s="430"/>
      <c r="J31" s="430"/>
      <c r="K31" s="430"/>
      <c r="L31" s="431"/>
      <c r="M31" s="431"/>
      <c r="N31" s="431"/>
      <c r="O31" s="243"/>
      <c r="P31" s="243"/>
    </row>
    <row r="32" spans="1:16" ht="22.5" customHeight="1" x14ac:dyDescent="0.15">
      <c r="A32" s="196"/>
      <c r="B32" s="357">
        <v>24</v>
      </c>
      <c r="C32" s="431"/>
      <c r="D32" s="430"/>
      <c r="E32" s="432"/>
      <c r="F32" s="431"/>
      <c r="G32" s="431"/>
      <c r="H32" s="431"/>
      <c r="I32" s="430"/>
      <c r="J32" s="430"/>
      <c r="K32" s="430"/>
      <c r="L32" s="431"/>
      <c r="M32" s="431"/>
      <c r="N32" s="431"/>
      <c r="O32" s="243"/>
      <c r="P32" s="243"/>
    </row>
    <row r="33" spans="1:16" ht="22.5" customHeight="1" x14ac:dyDescent="0.15">
      <c r="A33" s="196"/>
      <c r="B33" s="357">
        <v>25</v>
      </c>
      <c r="C33" s="431"/>
      <c r="D33" s="430"/>
      <c r="E33" s="432"/>
      <c r="F33" s="431"/>
      <c r="G33" s="431"/>
      <c r="H33" s="431"/>
      <c r="I33" s="430"/>
      <c r="J33" s="430"/>
      <c r="K33" s="430"/>
      <c r="L33" s="431"/>
      <c r="M33" s="431"/>
      <c r="N33" s="431"/>
      <c r="O33" s="243"/>
      <c r="P33" s="243"/>
    </row>
    <row r="34" spans="1:16" ht="22.5" customHeight="1" x14ac:dyDescent="0.15">
      <c r="A34" s="196"/>
      <c r="B34" s="357">
        <v>26</v>
      </c>
      <c r="C34" s="431"/>
      <c r="D34" s="430"/>
      <c r="E34" s="432"/>
      <c r="F34" s="431"/>
      <c r="G34" s="431"/>
      <c r="H34" s="431"/>
      <c r="I34" s="430"/>
      <c r="J34" s="430"/>
      <c r="K34" s="430"/>
      <c r="L34" s="431"/>
      <c r="M34" s="431"/>
      <c r="N34" s="431"/>
      <c r="O34" s="243"/>
      <c r="P34" s="243"/>
    </row>
    <row r="35" spans="1:16" ht="22.5" customHeight="1" x14ac:dyDescent="0.15">
      <c r="A35" s="196"/>
      <c r="B35" s="357">
        <v>27</v>
      </c>
      <c r="C35" s="431"/>
      <c r="D35" s="430"/>
      <c r="E35" s="432"/>
      <c r="F35" s="431"/>
      <c r="G35" s="431"/>
      <c r="H35" s="431"/>
      <c r="I35" s="430"/>
      <c r="J35" s="430"/>
      <c r="K35" s="430"/>
      <c r="L35" s="431"/>
      <c r="M35" s="431"/>
      <c r="N35" s="431"/>
      <c r="O35" s="243"/>
      <c r="P35" s="243"/>
    </row>
    <row r="36" spans="1:16" ht="22.5" customHeight="1" x14ac:dyDescent="0.15">
      <c r="A36" s="196"/>
      <c r="B36" s="357">
        <v>28</v>
      </c>
      <c r="C36" s="431"/>
      <c r="D36" s="430"/>
      <c r="E36" s="432"/>
      <c r="F36" s="431"/>
      <c r="G36" s="431"/>
      <c r="H36" s="431"/>
      <c r="I36" s="430"/>
      <c r="J36" s="430"/>
      <c r="K36" s="430"/>
      <c r="L36" s="431"/>
      <c r="M36" s="431"/>
      <c r="N36" s="431"/>
      <c r="O36" s="243"/>
      <c r="P36" s="243"/>
    </row>
    <row r="37" spans="1:16" ht="22.5" customHeight="1" x14ac:dyDescent="0.15">
      <c r="A37" s="196"/>
      <c r="B37" s="357">
        <v>29</v>
      </c>
      <c r="C37" s="431"/>
      <c r="D37" s="430"/>
      <c r="E37" s="432"/>
      <c r="F37" s="431"/>
      <c r="G37" s="431"/>
      <c r="H37" s="431"/>
      <c r="I37" s="430"/>
      <c r="J37" s="430"/>
      <c r="K37" s="430"/>
      <c r="L37" s="431"/>
      <c r="M37" s="431"/>
      <c r="N37" s="431"/>
      <c r="O37" s="243"/>
      <c r="P37" s="243"/>
    </row>
    <row r="38" spans="1:16" ht="22.5" customHeight="1" x14ac:dyDescent="0.15">
      <c r="A38" s="196"/>
      <c r="B38" s="357">
        <v>30</v>
      </c>
      <c r="C38" s="431"/>
      <c r="D38" s="430"/>
      <c r="E38" s="432"/>
      <c r="F38" s="431"/>
      <c r="G38" s="431"/>
      <c r="H38" s="431"/>
      <c r="I38" s="430"/>
      <c r="J38" s="430"/>
      <c r="K38" s="430"/>
      <c r="L38" s="431"/>
      <c r="M38" s="431"/>
      <c r="N38" s="431"/>
      <c r="O38" s="243"/>
      <c r="P38" s="243"/>
    </row>
    <row r="39" spans="1:16" ht="22.5" customHeight="1" x14ac:dyDescent="0.15">
      <c r="A39" s="196"/>
      <c r="B39" s="357">
        <v>31</v>
      </c>
      <c r="C39" s="431"/>
      <c r="D39" s="430"/>
      <c r="E39" s="432"/>
      <c r="F39" s="431"/>
      <c r="G39" s="431"/>
      <c r="H39" s="431"/>
      <c r="I39" s="430"/>
      <c r="J39" s="430"/>
      <c r="K39" s="430"/>
      <c r="L39" s="431"/>
      <c r="M39" s="431"/>
      <c r="N39" s="431"/>
      <c r="O39" s="243"/>
      <c r="P39" s="243"/>
    </row>
    <row r="40" spans="1:16" ht="22.5" customHeight="1" x14ac:dyDescent="0.15">
      <c r="A40" s="196"/>
      <c r="B40" s="357">
        <v>32</v>
      </c>
      <c r="C40" s="431"/>
      <c r="D40" s="430"/>
      <c r="E40" s="432"/>
      <c r="F40" s="431"/>
      <c r="G40" s="431"/>
      <c r="H40" s="431"/>
      <c r="I40" s="430"/>
      <c r="J40" s="430"/>
      <c r="K40" s="430"/>
      <c r="L40" s="431"/>
      <c r="M40" s="431"/>
      <c r="N40" s="431"/>
      <c r="O40" s="243"/>
      <c r="P40" s="243"/>
    </row>
    <row r="41" spans="1:16" ht="22.5" customHeight="1" x14ac:dyDescent="0.15">
      <c r="A41" s="196"/>
      <c r="B41" s="357">
        <v>33</v>
      </c>
      <c r="C41" s="431"/>
      <c r="D41" s="430"/>
      <c r="E41" s="432"/>
      <c r="F41" s="431"/>
      <c r="G41" s="431"/>
      <c r="H41" s="431"/>
      <c r="I41" s="430"/>
      <c r="J41" s="430"/>
      <c r="K41" s="430"/>
      <c r="L41" s="431"/>
      <c r="M41" s="431"/>
      <c r="N41" s="431"/>
      <c r="O41" s="243"/>
      <c r="P41" s="243"/>
    </row>
    <row r="42" spans="1:16" ht="22.5" customHeight="1" x14ac:dyDescent="0.15">
      <c r="A42" s="196"/>
      <c r="B42" s="357">
        <v>34</v>
      </c>
      <c r="C42" s="431"/>
      <c r="D42" s="430"/>
      <c r="E42" s="432"/>
      <c r="F42" s="431"/>
      <c r="G42" s="431"/>
      <c r="H42" s="431"/>
      <c r="I42" s="430"/>
      <c r="J42" s="430"/>
      <c r="K42" s="430"/>
      <c r="L42" s="431"/>
      <c r="M42" s="431"/>
      <c r="N42" s="431"/>
      <c r="O42" s="243"/>
      <c r="P42" s="243"/>
    </row>
    <row r="43" spans="1:16" ht="22.5" customHeight="1" x14ac:dyDescent="0.15">
      <c r="A43" s="196"/>
      <c r="B43" s="357">
        <v>35</v>
      </c>
      <c r="C43" s="431"/>
      <c r="D43" s="430"/>
      <c r="E43" s="432"/>
      <c r="F43" s="431"/>
      <c r="G43" s="431"/>
      <c r="H43" s="431"/>
      <c r="I43" s="430"/>
      <c r="J43" s="430"/>
      <c r="K43" s="430"/>
      <c r="L43" s="431"/>
      <c r="M43" s="431"/>
      <c r="N43" s="431"/>
      <c r="O43" s="243"/>
      <c r="P43" s="243"/>
    </row>
    <row r="44" spans="1:16" ht="22.5" customHeight="1" x14ac:dyDescent="0.15">
      <c r="A44" s="196"/>
      <c r="B44" s="357">
        <v>36</v>
      </c>
      <c r="C44" s="431"/>
      <c r="D44" s="430"/>
      <c r="E44" s="432"/>
      <c r="F44" s="431"/>
      <c r="G44" s="431"/>
      <c r="H44" s="431"/>
      <c r="I44" s="430"/>
      <c r="J44" s="430"/>
      <c r="K44" s="430"/>
      <c r="L44" s="431"/>
      <c r="M44" s="431"/>
      <c r="N44" s="431"/>
      <c r="O44" s="243"/>
      <c r="P44" s="243"/>
    </row>
    <row r="45" spans="1:16" ht="22.5" customHeight="1" x14ac:dyDescent="0.15">
      <c r="A45" s="196"/>
      <c r="B45" s="357">
        <v>37</v>
      </c>
      <c r="C45" s="431"/>
      <c r="D45" s="430"/>
      <c r="E45" s="432"/>
      <c r="F45" s="431"/>
      <c r="G45" s="431"/>
      <c r="H45" s="431"/>
      <c r="I45" s="430"/>
      <c r="J45" s="430"/>
      <c r="K45" s="430"/>
      <c r="L45" s="431"/>
      <c r="M45" s="431"/>
      <c r="N45" s="431"/>
      <c r="O45" s="243"/>
      <c r="P45" s="243"/>
    </row>
    <row r="46" spans="1:16" ht="22.5" customHeight="1" x14ac:dyDescent="0.15">
      <c r="B46" s="357">
        <v>38</v>
      </c>
      <c r="C46" s="431"/>
      <c r="D46" s="430"/>
      <c r="E46" s="432"/>
      <c r="F46" s="431"/>
      <c r="G46" s="431"/>
      <c r="H46" s="431"/>
      <c r="I46" s="430"/>
      <c r="J46" s="430"/>
      <c r="K46" s="430"/>
      <c r="L46" s="431"/>
      <c r="M46" s="431"/>
      <c r="N46" s="431"/>
      <c r="O46" s="243"/>
      <c r="P46" s="243"/>
    </row>
    <row r="47" spans="1:16" ht="22.5" customHeight="1" x14ac:dyDescent="0.15">
      <c r="B47" s="357">
        <v>39</v>
      </c>
      <c r="C47" s="431"/>
      <c r="D47" s="430"/>
      <c r="E47" s="432"/>
      <c r="F47" s="431"/>
      <c r="G47" s="431"/>
      <c r="H47" s="431"/>
      <c r="I47" s="430"/>
      <c r="J47" s="430"/>
      <c r="K47" s="430"/>
      <c r="L47" s="431"/>
      <c r="M47" s="431"/>
      <c r="N47" s="431"/>
      <c r="O47" s="243"/>
      <c r="P47" s="243"/>
    </row>
    <row r="48" spans="1:16" ht="22.5" customHeight="1" x14ac:dyDescent="0.15">
      <c r="B48" s="357">
        <v>40</v>
      </c>
      <c r="C48" s="431"/>
      <c r="D48" s="430"/>
      <c r="E48" s="432"/>
      <c r="F48" s="431"/>
      <c r="G48" s="431"/>
      <c r="H48" s="431"/>
      <c r="I48" s="430"/>
      <c r="J48" s="430"/>
      <c r="K48" s="430"/>
      <c r="L48" s="431"/>
      <c r="M48" s="431"/>
      <c r="N48" s="431"/>
      <c r="O48" s="243"/>
      <c r="P48" s="243"/>
    </row>
  </sheetData>
  <mergeCells count="4">
    <mergeCell ref="B4:D4"/>
    <mergeCell ref="E4:P4"/>
    <mergeCell ref="B6:P6"/>
    <mergeCell ref="B7:P7"/>
  </mergeCells>
  <phoneticPr fontId="16"/>
  <printOptions horizontalCentered="1"/>
  <pageMargins left="0.19685039370078741" right="0.23622047244094491" top="0.74803149606299213" bottom="0.74803149606299213" header="0.31496062992125984" footer="0.31496062992125984"/>
  <pageSetup paperSize="9" scale="33" fitToHeight="0" orientation="portrait"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A3413FD7-EBEF-4BC7-AD73-74BBC77A1D15}">
          <x14:formula1>
            <xm:f>コード!$B$51:$B$57</xm:f>
          </x14:formula1>
          <xm:sqref>G9:G48</xm:sqref>
        </x14:dataValidation>
        <x14:dataValidation type="list" allowBlank="1" showInputMessage="1" showErrorMessage="1" xr:uid="{4D73A848-00CE-4A1C-B231-D050A308A071}">
          <x14:formula1>
            <xm:f>コード!$B$60:$B$70</xm:f>
          </x14:formula1>
          <xm:sqref>H9:H48</xm:sqref>
        </x14:dataValidation>
        <x14:dataValidation type="list" allowBlank="1" showInputMessage="1" showErrorMessage="1" xr:uid="{4A2C899C-8C34-49CD-8F1E-9E8BB4970C12}">
          <x14:formula1>
            <xm:f>コード!$B$101:$B$102</xm:f>
          </x14:formula1>
          <xm:sqref>L9:L48</xm:sqref>
        </x14:dataValidation>
        <x14:dataValidation type="list" allowBlank="1" showInputMessage="1" showErrorMessage="1" xr:uid="{9A12E899-D6E6-4828-80FD-BE75EDBAB23A}">
          <x14:formula1>
            <xm:f>コード!$B$6:$B$9</xm:f>
          </x14:formula1>
          <xm:sqref>C9:C48</xm:sqref>
        </x14:dataValidation>
        <x14:dataValidation type="list" allowBlank="1" showInputMessage="1" showErrorMessage="1" xr:uid="{226D1C39-6BC1-415F-8E5C-7526ED1D30FC}">
          <x14:formula1>
            <xm:f>コード!$B$16:$B$17</xm:f>
          </x14:formula1>
          <xm:sqref>E9:E48</xm:sqref>
        </x14:dataValidation>
        <x14:dataValidation type="list" allowBlank="1" showInputMessage="1" showErrorMessage="1" xr:uid="{B7EB3E93-8EE5-4566-BAED-7CF29F711ED5}">
          <x14:formula1>
            <xm:f>コード!$B$20:$B$48</xm:f>
          </x14:formula1>
          <xm:sqref>F9:F48</xm:sqref>
        </x14:dataValidation>
        <x14:dataValidation type="list" allowBlank="1" showInputMessage="1" showErrorMessage="1" xr:uid="{21FAC36B-1CFF-42E9-90D7-C892163F4CD9}">
          <x14:formula1>
            <xm:f>コード!$B$105:$B$109</xm:f>
          </x14:formula1>
          <xm:sqref>M9:M48</xm:sqref>
        </x14:dataValidation>
        <x14:dataValidation type="list" allowBlank="1" showInputMessage="1" showErrorMessage="1" xr:uid="{48C11E90-E85C-41F3-8C05-611C0F5F53D2}">
          <x14:formula1>
            <xm:f>コード!$B$112:$B$113</xm:f>
          </x14:formula1>
          <xm:sqref>N9:N48</xm:sqref>
        </x14:dataValidation>
        <x14:dataValidation type="list" allowBlank="1" showInputMessage="1" showErrorMessage="1" xr:uid="{D63F08C1-5FA2-41BC-A9CF-83D95311B1B4}">
          <x14:formula1>
            <xm:f>コード!$B$73:$B$75</xm:f>
          </x14:formula1>
          <xm:sqref>I9:I48</xm:sqref>
        </x14:dataValidation>
        <x14:dataValidation type="list" allowBlank="1" showInputMessage="1" showErrorMessage="1" xr:uid="{1239D259-6E25-43DA-B61F-A998227FED32}">
          <x14:formula1>
            <xm:f>コード!$B$78:$B$81</xm:f>
          </x14:formula1>
          <xm:sqref>J9:J48</xm:sqref>
        </x14:dataValidation>
        <x14:dataValidation type="list" allowBlank="1" showInputMessage="1" showErrorMessage="1" xr:uid="{D655730D-F310-42F7-A8A6-181ADE324F86}">
          <x14:formula1>
            <xm:f>コード!$B$84:$B$98</xm:f>
          </x14:formula1>
          <xm:sqref>K9:K48</xm:sqref>
        </x14:dataValidation>
        <x14:dataValidation type="list" allowBlank="1" showInputMessage="1" showErrorMessage="1" xr:uid="{866DE785-E5CC-4273-B104-7EC4DC5A4A9A}">
          <x14:formula1>
            <xm:f>コード!$B$12:$B$13</xm:f>
          </x14:formula1>
          <xm:sqref>D9:D48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AF53"/>
  <sheetViews>
    <sheetView showGridLines="0" view="pageBreakPreview" zoomScale="40" zoomScaleNormal="70" zoomScaleSheetLayoutView="40" workbookViewId="0">
      <pane xSplit="2" ySplit="2" topLeftCell="C6" activePane="bottomRight" state="frozen"/>
      <selection activeCell="B3" sqref="B3"/>
      <selection pane="topRight" activeCell="B3" sqref="B3"/>
      <selection pane="bottomLeft" activeCell="B3" sqref="B3"/>
      <selection pane="bottomRight" activeCell="F31" sqref="F31"/>
    </sheetView>
  </sheetViews>
  <sheetFormatPr defaultColWidth="9" defaultRowHeight="13.5" x14ac:dyDescent="0.15"/>
  <cols>
    <col min="1" max="1" width="2.5" customWidth="1"/>
    <col min="2" max="2" width="3.5" customWidth="1"/>
    <col min="3" max="3" width="26.875" customWidth="1"/>
    <col min="4" max="4" width="34.5" customWidth="1"/>
    <col min="5" max="5" width="18.5" customWidth="1"/>
    <col min="6" max="6" width="37.875" customWidth="1"/>
    <col min="7" max="7" width="36" customWidth="1"/>
    <col min="8" max="8" width="48.875" customWidth="1"/>
    <col min="9" max="9" width="24.5" customWidth="1"/>
    <col min="10" max="11" width="22.125" customWidth="1"/>
    <col min="12" max="13" width="24.125" customWidth="1"/>
    <col min="14" max="14" width="17.875" customWidth="1"/>
    <col min="15" max="15" width="19.875" customWidth="1"/>
    <col min="16" max="17" width="20.5" customWidth="1"/>
    <col min="18" max="20" width="21.5" customWidth="1"/>
    <col min="21" max="21" width="20.125" customWidth="1"/>
    <col min="22" max="22" width="19.5" customWidth="1"/>
    <col min="23" max="23" width="17.125" bestFit="1" customWidth="1"/>
    <col min="24" max="24" width="19.125" bestFit="1" customWidth="1"/>
  </cols>
  <sheetData>
    <row r="1" spans="2:32" ht="21.75" customHeight="1" x14ac:dyDescent="0.15">
      <c r="B1" s="142" t="str">
        <f>コード!A1</f>
        <v>溶融亜鉛めっき鋼帯及び鋼板（輸入者）</v>
      </c>
    </row>
    <row r="2" spans="2:32" ht="22.5" customHeight="1" x14ac:dyDescent="0.15">
      <c r="B2" s="882" t="s">
        <v>126</v>
      </c>
    </row>
    <row r="3" spans="2:32" ht="12" customHeight="1" thickBot="1" x14ac:dyDescent="0.2">
      <c r="B3" s="96"/>
      <c r="C3" s="96"/>
      <c r="D3" s="97"/>
      <c r="E3" s="96"/>
      <c r="F3" s="95"/>
      <c r="G3" s="95"/>
      <c r="H3" s="95"/>
      <c r="I3" s="95"/>
      <c r="J3" s="95"/>
      <c r="K3" s="95"/>
      <c r="L3" s="95"/>
      <c r="M3" s="95"/>
      <c r="N3" s="95"/>
      <c r="O3" s="95"/>
      <c r="P3" s="96"/>
      <c r="Q3" s="96"/>
      <c r="R3" s="96"/>
      <c r="S3" s="96"/>
      <c r="T3" s="96"/>
      <c r="U3" s="96"/>
      <c r="V3" s="96"/>
      <c r="W3" s="96"/>
      <c r="X3" s="96"/>
      <c r="Y3" s="96"/>
      <c r="Z3" s="96"/>
      <c r="AA3" s="96"/>
      <c r="AB3" s="96"/>
      <c r="AC3" s="96"/>
      <c r="AD3" s="96"/>
      <c r="AE3" s="96"/>
      <c r="AF3" s="96"/>
    </row>
    <row r="4" spans="2:32" ht="17.25" customHeight="1" thickBot="1" x14ac:dyDescent="0.2">
      <c r="B4" s="1058" t="s">
        <v>10</v>
      </c>
      <c r="C4" s="1059"/>
      <c r="D4" s="1056" t="str">
        <f>IF(様式一覧表!D5="","",様式一覧表!D5)</f>
        <v/>
      </c>
      <c r="E4" s="1057"/>
      <c r="F4" s="106"/>
    </row>
    <row r="5" spans="2:32" s="104" customFormat="1" ht="17.25" customHeight="1" x14ac:dyDescent="0.15">
      <c r="B5" s="1060"/>
      <c r="C5" s="1061"/>
      <c r="D5" s="1061"/>
      <c r="E5" s="1061"/>
      <c r="F5" s="1061"/>
      <c r="G5" s="1061"/>
      <c r="H5" s="100"/>
      <c r="I5" s="100"/>
      <c r="J5" s="100"/>
      <c r="K5" s="100"/>
      <c r="L5" s="100"/>
      <c r="M5" s="100"/>
      <c r="N5" s="100"/>
      <c r="O5" s="100"/>
      <c r="P5" s="100"/>
      <c r="Q5" s="100"/>
      <c r="R5" s="100"/>
      <c r="S5" s="859"/>
      <c r="T5" s="859"/>
      <c r="U5" s="100"/>
      <c r="V5" s="100"/>
      <c r="W5" s="100"/>
      <c r="X5" s="100"/>
      <c r="Y5" s="100"/>
      <c r="Z5" s="100"/>
      <c r="AA5" s="100"/>
      <c r="AB5" s="100"/>
      <c r="AC5" s="100"/>
      <c r="AD5" s="100"/>
      <c r="AE5" s="103"/>
      <c r="AF5" s="103"/>
    </row>
    <row r="6" spans="2:32" ht="18.75" customHeight="1" thickBot="1" x14ac:dyDescent="0.2">
      <c r="B6" s="34" t="s">
        <v>127</v>
      </c>
      <c r="C6" t="s">
        <v>128</v>
      </c>
    </row>
    <row r="7" spans="2:32" ht="47.85" customHeight="1" x14ac:dyDescent="0.15">
      <c r="C7" s="453" t="s">
        <v>129</v>
      </c>
      <c r="D7" s="454" t="s">
        <v>130</v>
      </c>
      <c r="E7" s="454" t="s">
        <v>131</v>
      </c>
      <c r="F7" s="454" t="s">
        <v>132</v>
      </c>
      <c r="G7" s="454" t="s">
        <v>133</v>
      </c>
      <c r="H7" s="455" t="s">
        <v>134</v>
      </c>
      <c r="I7" s="907" t="str">
        <f>コード!B5</f>
        <v>品種コード①（製品の形状）</v>
      </c>
      <c r="J7" s="908" t="str">
        <f>コード!B11</f>
        <v>品種コード②（エッジの状態）</v>
      </c>
      <c r="K7" s="907" t="str">
        <f>コード!B15</f>
        <v>品種コード③（原板の圧延方法）</v>
      </c>
      <c r="L7" s="907" t="str">
        <f>コード!B19</f>
        <v>品種コード④（原板の厚み）</v>
      </c>
      <c r="M7" s="909" t="str">
        <f>コード!B50</f>
        <v>品種コード⑤(原板の幅)</v>
      </c>
      <c r="N7" s="909" t="str">
        <f>コード!B59</f>
        <v>品種コード⑥（原板の化学成分ⅰ）</v>
      </c>
      <c r="O7" s="909" t="str">
        <f>コード!B72</f>
        <v>品種コード⑦（原板の化学成分ⅱ）</v>
      </c>
      <c r="P7" s="909" t="str">
        <f>コード!B77</f>
        <v>品種コード⑧（原板の化学成分ⅲ）</v>
      </c>
      <c r="Q7" s="909" t="str">
        <f>コード!B83</f>
        <v>品種コード⑨（めっき付着量（両面の合計））</v>
      </c>
      <c r="R7" s="910" t="str">
        <f>コード!B100</f>
        <v>品種コード⑩（めっき層の成分）</v>
      </c>
      <c r="S7" s="910" t="str">
        <f>コード!B104</f>
        <v>品種コード⑪（化成処理）</v>
      </c>
      <c r="T7" s="911" t="str">
        <f>コード!B111</f>
        <v>品種コード⑫（塗油）</v>
      </c>
    </row>
    <row r="8" spans="2:32" x14ac:dyDescent="0.15">
      <c r="C8" s="456"/>
      <c r="D8" s="47"/>
      <c r="E8" s="48"/>
      <c r="F8" s="49"/>
      <c r="G8" s="49"/>
      <c r="H8" s="47"/>
      <c r="I8" s="431"/>
      <c r="J8" s="431"/>
      <c r="K8" s="432"/>
      <c r="L8" s="431"/>
      <c r="M8" s="431"/>
      <c r="N8" s="431"/>
      <c r="O8" s="431"/>
      <c r="P8" s="431"/>
      <c r="Q8" s="440"/>
      <c r="R8" s="431"/>
      <c r="S8" s="431"/>
      <c r="T8" s="862"/>
    </row>
    <row r="9" spans="2:32" x14ac:dyDescent="0.15">
      <c r="C9" s="456"/>
      <c r="D9" s="47"/>
      <c r="E9" s="48"/>
      <c r="F9" s="49"/>
      <c r="G9" s="49"/>
      <c r="H9" s="47"/>
      <c r="I9" s="431"/>
      <c r="J9" s="431"/>
      <c r="K9" s="432"/>
      <c r="L9" s="431"/>
      <c r="M9" s="431"/>
      <c r="N9" s="431"/>
      <c r="O9" s="431"/>
      <c r="P9" s="431"/>
      <c r="Q9" s="440"/>
      <c r="R9" s="431"/>
      <c r="S9" s="431"/>
      <c r="T9" s="862"/>
    </row>
    <row r="10" spans="2:32" x14ac:dyDescent="0.15">
      <c r="C10" s="456"/>
      <c r="D10" s="47"/>
      <c r="E10" s="48"/>
      <c r="F10" s="49"/>
      <c r="G10" s="49"/>
      <c r="H10" s="47"/>
      <c r="I10" s="431"/>
      <c r="J10" s="431"/>
      <c r="K10" s="432"/>
      <c r="L10" s="431"/>
      <c r="M10" s="431"/>
      <c r="N10" s="431"/>
      <c r="O10" s="431"/>
      <c r="P10" s="431"/>
      <c r="Q10" s="440"/>
      <c r="R10" s="431"/>
      <c r="S10" s="431"/>
      <c r="T10" s="862"/>
    </row>
    <row r="11" spans="2:32" x14ac:dyDescent="0.15">
      <c r="C11" s="456"/>
      <c r="D11" s="47"/>
      <c r="E11" s="48"/>
      <c r="F11" s="49"/>
      <c r="G11" s="49"/>
      <c r="H11" s="47"/>
      <c r="I11" s="431"/>
      <c r="J11" s="431"/>
      <c r="K11" s="432"/>
      <c r="L11" s="431"/>
      <c r="M11" s="431"/>
      <c r="N11" s="431"/>
      <c r="O11" s="431"/>
      <c r="P11" s="431"/>
      <c r="Q11" s="440"/>
      <c r="R11" s="431"/>
      <c r="S11" s="431"/>
      <c r="T11" s="862"/>
    </row>
    <row r="12" spans="2:32" ht="14.25" thickBot="1" x14ac:dyDescent="0.2">
      <c r="C12" s="457"/>
      <c r="D12" s="458"/>
      <c r="E12" s="459"/>
      <c r="F12" s="460"/>
      <c r="G12" s="460"/>
      <c r="H12" s="458"/>
      <c r="I12" s="461"/>
      <c r="J12" s="461"/>
      <c r="K12" s="462"/>
      <c r="L12" s="461"/>
      <c r="M12" s="461"/>
      <c r="N12" s="461"/>
      <c r="O12" s="461"/>
      <c r="P12" s="461"/>
      <c r="Q12" s="463"/>
      <c r="R12" s="461"/>
      <c r="S12" s="461"/>
      <c r="T12" s="863"/>
    </row>
    <row r="13" spans="2:32" ht="16.350000000000001" customHeight="1" x14ac:dyDescent="0.15"/>
    <row r="14" spans="2:32" ht="16.350000000000001" customHeight="1" thickBot="1" x14ac:dyDescent="0.2">
      <c r="B14" s="34" t="s">
        <v>135</v>
      </c>
      <c r="C14" t="s">
        <v>136</v>
      </c>
    </row>
    <row r="15" spans="2:32" ht="48" customHeight="1" x14ac:dyDescent="0.15">
      <c r="C15" s="335" t="s">
        <v>137</v>
      </c>
      <c r="D15" s="336" t="s">
        <v>138</v>
      </c>
      <c r="E15" s="336" t="s">
        <v>131</v>
      </c>
      <c r="F15" s="333" t="s">
        <v>132</v>
      </c>
      <c r="G15" s="333" t="s">
        <v>139</v>
      </c>
      <c r="H15" s="337" t="s">
        <v>134</v>
      </c>
      <c r="I15" s="912" t="str">
        <f>コード!B5</f>
        <v>品種コード①（製品の形状）</v>
      </c>
      <c r="J15" s="908" t="str">
        <f>コード!B11</f>
        <v>品種コード②（エッジの状態）</v>
      </c>
      <c r="K15" s="907" t="str">
        <f>コード!B15</f>
        <v>品種コード③（原板の圧延方法）</v>
      </c>
      <c r="L15" s="907" t="str">
        <f>コード!B19</f>
        <v>品種コード④（原板の厚み）</v>
      </c>
      <c r="M15" s="909" t="str">
        <f>コード!B50</f>
        <v>品種コード⑤(原板の幅)</v>
      </c>
      <c r="N15" s="909" t="str">
        <f>コード!B59</f>
        <v>品種コード⑥（原板の化学成分ⅰ）</v>
      </c>
      <c r="O15" s="909" t="str">
        <f>コード!B72</f>
        <v>品種コード⑦（原板の化学成分ⅱ）</v>
      </c>
      <c r="P15" s="909" t="str">
        <f>コード!B77</f>
        <v>品種コード⑧（原板の化学成分ⅲ）</v>
      </c>
      <c r="Q15" s="909" t="str">
        <f>コード!B83</f>
        <v>品種コード⑨（めっき付着量（両面の合計））</v>
      </c>
      <c r="R15" s="910" t="str">
        <f>コード!B100</f>
        <v>品種コード⑩（めっき層の成分）</v>
      </c>
      <c r="S15" s="845" t="str">
        <f>コード!B104</f>
        <v>品種コード⑪（化成処理）</v>
      </c>
      <c r="T15" s="913" t="str">
        <f>コード!B111</f>
        <v>品種コード⑫（塗油）</v>
      </c>
      <c r="U15" s="864"/>
    </row>
    <row r="16" spans="2:32" ht="16.350000000000001" customHeight="1" x14ac:dyDescent="0.15">
      <c r="C16" s="46"/>
      <c r="D16" s="47"/>
      <c r="E16" s="48"/>
      <c r="F16" s="49"/>
      <c r="G16" s="49"/>
      <c r="H16" s="47"/>
      <c r="I16" s="431"/>
      <c r="J16" s="431"/>
      <c r="K16" s="432"/>
      <c r="L16" s="431"/>
      <c r="M16" s="431"/>
      <c r="N16" s="431"/>
      <c r="O16" s="431"/>
      <c r="P16" s="431"/>
      <c r="Q16" s="440"/>
      <c r="R16" s="431"/>
      <c r="S16" s="431"/>
      <c r="T16" s="441"/>
    </row>
    <row r="17" spans="2:22" ht="16.350000000000001" customHeight="1" x14ac:dyDescent="0.15">
      <c r="C17" s="46"/>
      <c r="D17" s="47"/>
      <c r="E17" s="48"/>
      <c r="F17" s="49"/>
      <c r="G17" s="49"/>
      <c r="H17" s="47"/>
      <c r="I17" s="431"/>
      <c r="J17" s="431"/>
      <c r="K17" s="432"/>
      <c r="L17" s="431"/>
      <c r="M17" s="431"/>
      <c r="N17" s="431"/>
      <c r="O17" s="431"/>
      <c r="P17" s="431"/>
      <c r="Q17" s="440"/>
      <c r="R17" s="431"/>
      <c r="S17" s="431"/>
      <c r="T17" s="441"/>
      <c r="U17" s="864"/>
    </row>
    <row r="18" spans="2:22" ht="16.350000000000001" customHeight="1" x14ac:dyDescent="0.15">
      <c r="C18" s="46"/>
      <c r="D18" s="47"/>
      <c r="E18" s="48"/>
      <c r="F18" s="49"/>
      <c r="G18" s="49"/>
      <c r="H18" s="47"/>
      <c r="I18" s="431"/>
      <c r="J18" s="431"/>
      <c r="K18" s="432"/>
      <c r="L18" s="431"/>
      <c r="M18" s="431"/>
      <c r="N18" s="431"/>
      <c r="O18" s="431"/>
      <c r="P18" s="431"/>
      <c r="Q18" s="440"/>
      <c r="R18" s="431"/>
      <c r="S18" s="431"/>
      <c r="T18" s="441"/>
    </row>
    <row r="19" spans="2:22" ht="16.350000000000001" customHeight="1" x14ac:dyDescent="0.15">
      <c r="C19" s="46"/>
      <c r="D19" s="47"/>
      <c r="E19" s="48"/>
      <c r="F19" s="49"/>
      <c r="G19" s="49"/>
      <c r="H19" s="47"/>
      <c r="I19" s="431"/>
      <c r="J19" s="431"/>
      <c r="K19" s="432"/>
      <c r="L19" s="431"/>
      <c r="M19" s="431"/>
      <c r="N19" s="431"/>
      <c r="O19" s="431"/>
      <c r="P19" s="431"/>
      <c r="Q19" s="440"/>
      <c r="R19" s="431"/>
      <c r="S19" s="431"/>
      <c r="T19" s="441"/>
    </row>
    <row r="20" spans="2:22" ht="16.350000000000001" customHeight="1" thickBot="1" x14ac:dyDescent="0.2">
      <c r="C20" s="50"/>
      <c r="D20" s="51"/>
      <c r="E20" s="52"/>
      <c r="F20" s="53"/>
      <c r="G20" s="53"/>
      <c r="H20" s="51"/>
      <c r="I20" s="442"/>
      <c r="J20" s="442"/>
      <c r="K20" s="443"/>
      <c r="L20" s="442"/>
      <c r="M20" s="442"/>
      <c r="N20" s="442"/>
      <c r="O20" s="442"/>
      <c r="P20" s="442"/>
      <c r="Q20" s="444"/>
      <c r="R20" s="442"/>
      <c r="S20" s="442"/>
      <c r="T20" s="445"/>
    </row>
    <row r="21" spans="2:22" ht="16.350000000000001" customHeight="1" x14ac:dyDescent="0.15"/>
    <row r="22" spans="2:22" ht="16.350000000000001" customHeight="1" thickBot="1" x14ac:dyDescent="0.2">
      <c r="B22" s="34" t="s">
        <v>140</v>
      </c>
      <c r="C22" t="s">
        <v>141</v>
      </c>
    </row>
    <row r="23" spans="2:22" ht="44.85" customHeight="1" x14ac:dyDescent="0.15">
      <c r="C23" s="476" t="s">
        <v>142</v>
      </c>
      <c r="D23" s="468" t="s">
        <v>143</v>
      </c>
      <c r="E23" s="454" t="s">
        <v>131</v>
      </c>
      <c r="F23" s="454" t="s">
        <v>132</v>
      </c>
      <c r="G23" s="467" t="s">
        <v>144</v>
      </c>
      <c r="H23" s="455" t="s">
        <v>134</v>
      </c>
      <c r="I23" s="907" t="str">
        <f>コード!B5</f>
        <v>品種コード①（製品の形状）</v>
      </c>
      <c r="J23" s="908" t="str">
        <f>コード!B11</f>
        <v>品種コード②（エッジの状態）</v>
      </c>
      <c r="K23" s="907" t="str">
        <f>コード!B15</f>
        <v>品種コード③（原板の圧延方法）</v>
      </c>
      <c r="L23" s="907" t="str">
        <f>コード!B19</f>
        <v>品種コード④（原板の厚み）</v>
      </c>
      <c r="M23" s="909" t="str">
        <f>コード!B50</f>
        <v>品種コード⑤(原板の幅)</v>
      </c>
      <c r="N23" s="909" t="str">
        <f>コード!B59</f>
        <v>品種コード⑥（原板の化学成分ⅰ）</v>
      </c>
      <c r="O23" s="909" t="str">
        <f>コード!B72</f>
        <v>品種コード⑦（原板の化学成分ⅱ）</v>
      </c>
      <c r="P23" s="909" t="str">
        <f>コード!B77</f>
        <v>品種コード⑧（原板の化学成分ⅲ）</v>
      </c>
      <c r="Q23" s="909" t="str">
        <f>コード!B83</f>
        <v>品種コード⑨（めっき付着量（両面の合計））</v>
      </c>
      <c r="R23" s="910" t="str">
        <f>コード!B100</f>
        <v>品種コード⑩（めっき層の成分）</v>
      </c>
      <c r="S23" s="910" t="str">
        <f>コード!B104</f>
        <v>品種コード⑪（化成処理）</v>
      </c>
      <c r="T23" s="914" t="str">
        <f>コード!B111</f>
        <v>品種コード⑫（塗油）</v>
      </c>
      <c r="U23" s="477" t="s">
        <v>145</v>
      </c>
      <c r="V23" s="469" t="s">
        <v>146</v>
      </c>
    </row>
    <row r="24" spans="2:22" ht="16.350000000000001" customHeight="1" x14ac:dyDescent="0.15">
      <c r="C24" s="456"/>
      <c r="D24" s="47"/>
      <c r="E24" s="48"/>
      <c r="F24" s="49"/>
      <c r="G24" s="49"/>
      <c r="H24" s="47"/>
      <c r="I24" s="431"/>
      <c r="J24" s="431"/>
      <c r="K24" s="432"/>
      <c r="L24" s="431"/>
      <c r="M24" s="431"/>
      <c r="N24" s="431"/>
      <c r="O24" s="431"/>
      <c r="P24" s="431"/>
      <c r="Q24" s="440"/>
      <c r="R24" s="465"/>
      <c r="S24" s="465"/>
      <c r="T24" s="872"/>
      <c r="U24" s="865"/>
      <c r="V24" s="470"/>
    </row>
    <row r="25" spans="2:22" ht="16.350000000000001" customHeight="1" x14ac:dyDescent="0.15">
      <c r="C25" s="456"/>
      <c r="D25" s="47"/>
      <c r="E25" s="48"/>
      <c r="F25" s="49"/>
      <c r="G25" s="49"/>
      <c r="H25" s="47"/>
      <c r="I25" s="431"/>
      <c r="J25" s="431"/>
      <c r="K25" s="432"/>
      <c r="L25" s="431"/>
      <c r="M25" s="431"/>
      <c r="N25" s="431"/>
      <c r="O25" s="431"/>
      <c r="P25" s="431"/>
      <c r="Q25" s="440"/>
      <c r="R25" s="464"/>
      <c r="S25" s="869"/>
      <c r="T25" s="872"/>
      <c r="U25" s="866"/>
      <c r="V25" s="478"/>
    </row>
    <row r="26" spans="2:22" ht="16.350000000000001" customHeight="1" x14ac:dyDescent="0.15">
      <c r="C26" s="456"/>
      <c r="D26" s="47"/>
      <c r="E26" s="48"/>
      <c r="F26" s="49"/>
      <c r="G26" s="49"/>
      <c r="H26" s="47"/>
      <c r="I26" s="431"/>
      <c r="J26" s="431"/>
      <c r="K26" s="432"/>
      <c r="L26" s="431"/>
      <c r="M26" s="431"/>
      <c r="N26" s="431"/>
      <c r="O26" s="431"/>
      <c r="P26" s="431"/>
      <c r="Q26" s="440"/>
      <c r="R26" s="431"/>
      <c r="S26" s="870"/>
      <c r="T26" s="872"/>
      <c r="U26" s="867"/>
      <c r="V26" s="470"/>
    </row>
    <row r="27" spans="2:22" ht="16.350000000000001" customHeight="1" x14ac:dyDescent="0.15">
      <c r="C27" s="456"/>
      <c r="D27" s="47"/>
      <c r="E27" s="48"/>
      <c r="F27" s="49"/>
      <c r="G27" s="49"/>
      <c r="H27" s="47"/>
      <c r="I27" s="431"/>
      <c r="J27" s="431"/>
      <c r="K27" s="432"/>
      <c r="L27" s="431"/>
      <c r="M27" s="431"/>
      <c r="N27" s="431"/>
      <c r="O27" s="431"/>
      <c r="P27" s="431"/>
      <c r="Q27" s="440"/>
      <c r="R27" s="431"/>
      <c r="S27" s="870"/>
      <c r="T27" s="872"/>
      <c r="U27" s="867"/>
      <c r="V27" s="471"/>
    </row>
    <row r="28" spans="2:22" ht="16.350000000000001" customHeight="1" x14ac:dyDescent="0.15">
      <c r="C28" s="457"/>
      <c r="D28" s="458"/>
      <c r="E28" s="459"/>
      <c r="F28" s="460"/>
      <c r="G28" s="460"/>
      <c r="H28" s="458"/>
      <c r="I28" s="461"/>
      <c r="J28" s="461"/>
      <c r="K28" s="462"/>
      <c r="L28" s="461"/>
      <c r="M28" s="461"/>
      <c r="N28" s="461"/>
      <c r="O28" s="461"/>
      <c r="P28" s="461"/>
      <c r="Q28" s="463"/>
      <c r="R28" s="461"/>
      <c r="S28" s="871"/>
      <c r="T28" s="873"/>
      <c r="U28" s="868"/>
      <c r="V28" s="479"/>
    </row>
    <row r="29" spans="2:22" ht="16.350000000000001" customHeight="1" x14ac:dyDescent="0.15"/>
    <row r="30" spans="2:22" ht="16.350000000000001" customHeight="1" thickBot="1" x14ac:dyDescent="0.2">
      <c r="B30" s="34" t="s">
        <v>147</v>
      </c>
      <c r="C30" t="s">
        <v>148</v>
      </c>
    </row>
    <row r="31" spans="2:22" ht="47.1" customHeight="1" x14ac:dyDescent="0.15">
      <c r="C31" s="453" t="s">
        <v>149</v>
      </c>
      <c r="D31" s="1062" t="s">
        <v>150</v>
      </c>
      <c r="E31" s="1063"/>
      <c r="F31" s="466" t="s">
        <v>132</v>
      </c>
      <c r="G31" s="467" t="s">
        <v>144</v>
      </c>
      <c r="H31" s="455" t="s">
        <v>134</v>
      </c>
      <c r="I31" s="915" t="str">
        <f t="shared" ref="I31:T31" si="0">I15</f>
        <v>品種コード①（製品の形状）</v>
      </c>
      <c r="J31" s="916" t="str">
        <f t="shared" si="0"/>
        <v>品種コード②（エッジの状態）</v>
      </c>
      <c r="K31" s="915" t="str">
        <f t="shared" si="0"/>
        <v>品種コード③（原板の圧延方法）</v>
      </c>
      <c r="L31" s="915" t="str">
        <f t="shared" si="0"/>
        <v>品種コード④（原板の厚み）</v>
      </c>
      <c r="M31" s="917" t="str">
        <f t="shared" si="0"/>
        <v>品種コード⑤(原板の幅)</v>
      </c>
      <c r="N31" s="917" t="str">
        <f t="shared" si="0"/>
        <v>品種コード⑥（原板の化学成分ⅰ）</v>
      </c>
      <c r="O31" s="917" t="str">
        <f t="shared" si="0"/>
        <v>品種コード⑦（原板の化学成分ⅱ）</v>
      </c>
      <c r="P31" s="917" t="str">
        <f t="shared" si="0"/>
        <v>品種コード⑧（原板の化学成分ⅲ）</v>
      </c>
      <c r="Q31" s="917" t="str">
        <f t="shared" si="0"/>
        <v>品種コード⑨（めっき付着量（両面の合計））</v>
      </c>
      <c r="R31" s="918" t="str">
        <f t="shared" si="0"/>
        <v>品種コード⑩（めっき層の成分）</v>
      </c>
      <c r="S31" s="918" t="str">
        <f t="shared" si="0"/>
        <v>品種コード⑪（化成処理）</v>
      </c>
      <c r="T31" s="918" t="str">
        <f t="shared" si="0"/>
        <v>品種コード⑫（塗油）</v>
      </c>
      <c r="U31" s="477" t="s">
        <v>145</v>
      </c>
      <c r="V31" s="469" t="s">
        <v>151</v>
      </c>
    </row>
    <row r="32" spans="2:22" ht="16.350000000000001" customHeight="1" x14ac:dyDescent="0.15">
      <c r="C32" s="456"/>
      <c r="D32" s="1048"/>
      <c r="E32" s="1048"/>
      <c r="F32" s="391" t="s">
        <v>152</v>
      </c>
      <c r="G32" s="49"/>
      <c r="H32" s="47"/>
      <c r="I32" s="431"/>
      <c r="J32" s="431"/>
      <c r="K32" s="432"/>
      <c r="L32" s="431"/>
      <c r="M32" s="431"/>
      <c r="N32" s="431"/>
      <c r="O32" s="431"/>
      <c r="P32" s="431"/>
      <c r="Q32" s="440"/>
      <c r="R32" s="431"/>
      <c r="S32" s="431"/>
      <c r="T32" s="431"/>
      <c r="U32" s="874"/>
      <c r="V32" s="470"/>
    </row>
    <row r="33" spans="2:22" ht="16.350000000000001" customHeight="1" x14ac:dyDescent="0.15">
      <c r="C33" s="456"/>
      <c r="D33" s="1048"/>
      <c r="E33" s="1048"/>
      <c r="F33" s="391" t="s">
        <v>152</v>
      </c>
      <c r="G33" s="49"/>
      <c r="H33" s="47"/>
      <c r="I33" s="431"/>
      <c r="J33" s="431"/>
      <c r="K33" s="432"/>
      <c r="L33" s="431"/>
      <c r="M33" s="431"/>
      <c r="N33" s="431"/>
      <c r="O33" s="431"/>
      <c r="P33" s="431"/>
      <c r="Q33" s="440"/>
      <c r="R33" s="431"/>
      <c r="S33" s="431"/>
      <c r="T33" s="431"/>
      <c r="U33" s="875"/>
      <c r="V33" s="470"/>
    </row>
    <row r="34" spans="2:22" ht="16.350000000000001" customHeight="1" x14ac:dyDescent="0.15">
      <c r="C34" s="456"/>
      <c r="D34" s="1048"/>
      <c r="E34" s="1048"/>
      <c r="F34" s="391" t="s">
        <v>152</v>
      </c>
      <c r="G34" s="49"/>
      <c r="H34" s="47"/>
      <c r="I34" s="431"/>
      <c r="J34" s="431"/>
      <c r="K34" s="432"/>
      <c r="L34" s="431"/>
      <c r="M34" s="431"/>
      <c r="N34" s="431"/>
      <c r="O34" s="431"/>
      <c r="P34" s="431"/>
      <c r="Q34" s="440"/>
      <c r="R34" s="431"/>
      <c r="S34" s="431"/>
      <c r="T34" s="431"/>
      <c r="U34" s="875"/>
      <c r="V34" s="470"/>
    </row>
    <row r="35" spans="2:22" ht="16.350000000000001" customHeight="1" x14ac:dyDescent="0.15">
      <c r="C35" s="456"/>
      <c r="D35" s="1048"/>
      <c r="E35" s="1048"/>
      <c r="F35" s="391" t="s">
        <v>152</v>
      </c>
      <c r="G35" s="49"/>
      <c r="H35" s="47"/>
      <c r="I35" s="431"/>
      <c r="J35" s="431"/>
      <c r="K35" s="432"/>
      <c r="L35" s="431"/>
      <c r="M35" s="431"/>
      <c r="N35" s="431"/>
      <c r="O35" s="431"/>
      <c r="P35" s="431"/>
      <c r="Q35" s="440"/>
      <c r="R35" s="431"/>
      <c r="S35" s="431"/>
      <c r="T35" s="431"/>
      <c r="U35" s="876"/>
      <c r="V35" s="471"/>
    </row>
    <row r="36" spans="2:22" ht="16.350000000000001" customHeight="1" thickBot="1" x14ac:dyDescent="0.2">
      <c r="C36" s="457"/>
      <c r="D36" s="1049"/>
      <c r="E36" s="1049"/>
      <c r="F36" s="472" t="s">
        <v>152</v>
      </c>
      <c r="G36" s="460"/>
      <c r="H36" s="458"/>
      <c r="I36" s="461"/>
      <c r="J36" s="461"/>
      <c r="K36" s="462"/>
      <c r="L36" s="461"/>
      <c r="M36" s="461"/>
      <c r="N36" s="461"/>
      <c r="O36" s="461"/>
      <c r="P36" s="461"/>
      <c r="Q36" s="463"/>
      <c r="R36" s="461"/>
      <c r="S36" s="461"/>
      <c r="T36" s="461"/>
      <c r="U36" s="877"/>
      <c r="V36" s="473"/>
    </row>
    <row r="37" spans="2:22" ht="16.350000000000001" customHeight="1" x14ac:dyDescent="0.15"/>
    <row r="38" spans="2:22" ht="16.350000000000001" customHeight="1" thickBot="1" x14ac:dyDescent="0.2">
      <c r="B38" s="34" t="s">
        <v>153</v>
      </c>
      <c r="C38" t="s">
        <v>154</v>
      </c>
    </row>
    <row r="39" spans="2:22" ht="48" customHeight="1" x14ac:dyDescent="0.15">
      <c r="C39" s="453" t="s">
        <v>155</v>
      </c>
      <c r="D39" s="1064" t="s">
        <v>156</v>
      </c>
      <c r="E39" s="1065"/>
      <c r="F39" s="454" t="s">
        <v>157</v>
      </c>
      <c r="G39" s="454" t="s">
        <v>158</v>
      </c>
      <c r="H39" s="474" t="s">
        <v>159</v>
      </c>
      <c r="I39" s="915" t="str">
        <f t="shared" ref="I39:T39" si="1">I15</f>
        <v>品種コード①（製品の形状）</v>
      </c>
      <c r="J39" s="916" t="str">
        <f t="shared" si="1"/>
        <v>品種コード②（エッジの状態）</v>
      </c>
      <c r="K39" s="915" t="str">
        <f t="shared" si="1"/>
        <v>品種コード③（原板の圧延方法）</v>
      </c>
      <c r="L39" s="915" t="str">
        <f t="shared" si="1"/>
        <v>品種コード④（原板の厚み）</v>
      </c>
      <c r="M39" s="917" t="str">
        <f t="shared" si="1"/>
        <v>品種コード⑤(原板の幅)</v>
      </c>
      <c r="N39" s="917" t="str">
        <f t="shared" si="1"/>
        <v>品種コード⑥（原板の化学成分ⅰ）</v>
      </c>
      <c r="O39" s="917" t="str">
        <f t="shared" si="1"/>
        <v>品種コード⑦（原板の化学成分ⅱ）</v>
      </c>
      <c r="P39" s="917" t="str">
        <f t="shared" si="1"/>
        <v>品種コード⑧（原板の化学成分ⅲ）</v>
      </c>
      <c r="Q39" s="917" t="str">
        <f t="shared" si="1"/>
        <v>品種コード⑨（めっき付着量（両面の合計））</v>
      </c>
      <c r="R39" s="919" t="str">
        <f t="shared" si="1"/>
        <v>品種コード⑩（めっき層の成分）</v>
      </c>
      <c r="S39" s="919" t="str">
        <f t="shared" si="1"/>
        <v>品種コード⑪（化成処理）</v>
      </c>
      <c r="T39" s="920" t="str">
        <f t="shared" si="1"/>
        <v>品種コード⑫（塗油）</v>
      </c>
    </row>
    <row r="40" spans="2:22" ht="16.350000000000001" customHeight="1" x14ac:dyDescent="0.15">
      <c r="C40" s="456"/>
      <c r="D40" s="1048"/>
      <c r="E40" s="1048"/>
      <c r="F40" s="49"/>
      <c r="G40" s="49"/>
      <c r="H40" s="184"/>
      <c r="I40" s="431"/>
      <c r="J40" s="431"/>
      <c r="K40" s="432"/>
      <c r="L40" s="431"/>
      <c r="M40" s="431"/>
      <c r="N40" s="431"/>
      <c r="O40" s="431"/>
      <c r="P40" s="431"/>
      <c r="Q40" s="440"/>
      <c r="R40" s="431"/>
      <c r="S40" s="431"/>
      <c r="T40" s="441"/>
    </row>
    <row r="41" spans="2:22" ht="16.350000000000001" customHeight="1" x14ac:dyDescent="0.15">
      <c r="C41" s="456"/>
      <c r="D41" s="1048"/>
      <c r="E41" s="1048"/>
      <c r="F41" s="49"/>
      <c r="G41" s="49"/>
      <c r="H41" s="184"/>
      <c r="I41" s="431"/>
      <c r="J41" s="431"/>
      <c r="K41" s="432"/>
      <c r="L41" s="431"/>
      <c r="M41" s="431"/>
      <c r="N41" s="431"/>
      <c r="O41" s="431"/>
      <c r="P41" s="431"/>
      <c r="Q41" s="440"/>
      <c r="R41" s="431"/>
      <c r="S41" s="431"/>
      <c r="T41" s="441"/>
    </row>
    <row r="42" spans="2:22" ht="16.350000000000001" customHeight="1" x14ac:dyDescent="0.15">
      <c r="C42" s="456"/>
      <c r="D42" s="1048"/>
      <c r="E42" s="1048"/>
      <c r="F42" s="49"/>
      <c r="G42" s="49"/>
      <c r="H42" s="184"/>
      <c r="I42" s="431"/>
      <c r="J42" s="431"/>
      <c r="K42" s="432"/>
      <c r="L42" s="431"/>
      <c r="M42" s="431"/>
      <c r="N42" s="431"/>
      <c r="O42" s="431"/>
      <c r="P42" s="431"/>
      <c r="Q42" s="440"/>
      <c r="R42" s="431"/>
      <c r="S42" s="431"/>
      <c r="T42" s="441"/>
    </row>
    <row r="43" spans="2:22" ht="16.350000000000001" customHeight="1" x14ac:dyDescent="0.15">
      <c r="C43" s="456"/>
      <c r="D43" s="1048"/>
      <c r="E43" s="1048"/>
      <c r="F43" s="49"/>
      <c r="G43" s="49"/>
      <c r="H43" s="184"/>
      <c r="I43" s="431"/>
      <c r="J43" s="431"/>
      <c r="K43" s="432"/>
      <c r="L43" s="431"/>
      <c r="M43" s="431"/>
      <c r="N43" s="431"/>
      <c r="O43" s="431"/>
      <c r="P43" s="431"/>
      <c r="Q43" s="440"/>
      <c r="R43" s="431"/>
      <c r="S43" s="431"/>
      <c r="T43" s="441"/>
    </row>
    <row r="44" spans="2:22" ht="16.350000000000001" customHeight="1" thickBot="1" x14ac:dyDescent="0.2">
      <c r="C44" s="457"/>
      <c r="D44" s="1049"/>
      <c r="E44" s="1049"/>
      <c r="F44" s="460"/>
      <c r="G44" s="460"/>
      <c r="H44" s="475"/>
      <c r="I44" s="461"/>
      <c r="J44" s="461"/>
      <c r="K44" s="462"/>
      <c r="L44" s="461"/>
      <c r="M44" s="461"/>
      <c r="N44" s="461"/>
      <c r="O44" s="461"/>
      <c r="P44" s="461"/>
      <c r="Q44" s="463"/>
      <c r="R44" s="442"/>
      <c r="S44" s="442"/>
      <c r="T44" s="445"/>
    </row>
    <row r="45" spans="2:22" ht="16.350000000000001" customHeight="1" x14ac:dyDescent="0.15"/>
    <row r="46" spans="2:22" ht="16.350000000000001" customHeight="1" thickBot="1" x14ac:dyDescent="0.2">
      <c r="B46" s="34" t="s">
        <v>160</v>
      </c>
      <c r="C46" t="s">
        <v>161</v>
      </c>
    </row>
    <row r="47" spans="2:22" ht="47.85" customHeight="1" x14ac:dyDescent="0.15">
      <c r="C47" s="41" t="s">
        <v>162</v>
      </c>
      <c r="D47" s="1052" t="s">
        <v>163</v>
      </c>
      <c r="E47" s="1053"/>
      <c r="F47" s="89" t="s">
        <v>164</v>
      </c>
      <c r="G47" s="89" t="s">
        <v>165</v>
      </c>
      <c r="H47" s="89" t="s">
        <v>166</v>
      </c>
      <c r="I47" s="3" t="s">
        <v>167</v>
      </c>
      <c r="J47" s="110"/>
      <c r="O47" s="35"/>
    </row>
    <row r="48" spans="2:22" ht="16.350000000000001" customHeight="1" x14ac:dyDescent="0.15">
      <c r="C48" s="46"/>
      <c r="D48" s="1054"/>
      <c r="E48" s="1055"/>
      <c r="F48" s="49"/>
      <c r="G48" s="47"/>
      <c r="H48" s="47"/>
      <c r="I48" s="54"/>
    </row>
    <row r="49" spans="3:9" ht="16.350000000000001" customHeight="1" x14ac:dyDescent="0.15">
      <c r="C49" s="46"/>
      <c r="D49" s="1054"/>
      <c r="E49" s="1055"/>
      <c r="F49" s="49"/>
      <c r="G49" s="47"/>
      <c r="H49" s="47"/>
      <c r="I49" s="54"/>
    </row>
    <row r="50" spans="3:9" ht="16.350000000000001" customHeight="1" x14ac:dyDescent="0.15">
      <c r="C50" s="46"/>
      <c r="D50" s="1054"/>
      <c r="E50" s="1055"/>
      <c r="F50" s="49"/>
      <c r="G50" s="47"/>
      <c r="H50" s="47"/>
      <c r="I50" s="54"/>
    </row>
    <row r="51" spans="3:9" ht="16.350000000000001" customHeight="1" x14ac:dyDescent="0.15">
      <c r="C51" s="46"/>
      <c r="D51" s="1054"/>
      <c r="E51" s="1055"/>
      <c r="F51" s="49"/>
      <c r="G51" s="47"/>
      <c r="H51" s="47"/>
      <c r="I51" s="54"/>
    </row>
    <row r="52" spans="3:9" ht="16.350000000000001" customHeight="1" thickBot="1" x14ac:dyDescent="0.2">
      <c r="C52" s="50"/>
      <c r="D52" s="1050"/>
      <c r="E52" s="1051"/>
      <c r="F52" s="53"/>
      <c r="G52" s="51"/>
      <c r="H52" s="51"/>
      <c r="I52" s="55"/>
    </row>
    <row r="53" spans="3:9" ht="10.35" customHeight="1" x14ac:dyDescent="0.15"/>
  </sheetData>
  <dataConsolidate/>
  <mergeCells count="21">
    <mergeCell ref="D4:E4"/>
    <mergeCell ref="B4:C4"/>
    <mergeCell ref="D42:E42"/>
    <mergeCell ref="D32:E32"/>
    <mergeCell ref="D33:E33"/>
    <mergeCell ref="D34:E34"/>
    <mergeCell ref="D35:E35"/>
    <mergeCell ref="B5:G5"/>
    <mergeCell ref="D31:E31"/>
    <mergeCell ref="D39:E39"/>
    <mergeCell ref="D52:E52"/>
    <mergeCell ref="D47:E47"/>
    <mergeCell ref="D48:E48"/>
    <mergeCell ref="D49:E49"/>
    <mergeCell ref="D50:E50"/>
    <mergeCell ref="D51:E51"/>
    <mergeCell ref="D43:E43"/>
    <mergeCell ref="D44:E44"/>
    <mergeCell ref="D40:E40"/>
    <mergeCell ref="D41:E41"/>
    <mergeCell ref="D36:E36"/>
  </mergeCells>
  <phoneticPr fontId="16"/>
  <pageMargins left="0.2" right="0.2" top="0.74803149606299213" bottom="0.52" header="0.31496062992125984" footer="0.31496062992125984"/>
  <pageSetup paperSize="9" scale="27"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F8F326EE-FD1F-40D6-9B2B-B2FF54510BF3}">
          <x14:formula1>
            <xm:f>コード!$B$116:$B$117</xm:f>
          </x14:formula1>
          <xm:sqref>E8:E12 E16:E20 E24:E28</xm:sqref>
        </x14:dataValidation>
        <x14:dataValidation type="list" allowBlank="1" showInputMessage="1" showErrorMessage="1" xr:uid="{4FF45296-019B-40CD-B1A1-AA19035045F7}">
          <x14:formula1>
            <xm:f>コード!$B$120:$B$127</xm:f>
          </x14:formula1>
          <xm:sqref>F8:F12 F16:F20 F24:F28 F40:F44 F48:F52</xm:sqref>
        </x14:dataValidation>
        <x14:dataValidation type="list" allowBlank="1" showInputMessage="1" showErrorMessage="1" xr:uid="{35240A2B-C469-42CB-AA5E-76E064C114AB}">
          <x14:formula1>
            <xm:f>コード!$B$130:$B$132</xm:f>
          </x14:formula1>
          <xm:sqref>G32:G36 G16:G20 G24:G28</xm:sqref>
        </x14:dataValidation>
        <x14:dataValidation type="list" allowBlank="1" showInputMessage="1" showErrorMessage="1" xr:uid="{E81D6DB3-2F39-4C30-B556-1D7334A6FEF9}">
          <x14:formula1>
            <xm:f>コード!$B$130:$B$131</xm:f>
          </x14:formula1>
          <xm:sqref>G8:G12 G40:G44</xm:sqref>
        </x14:dataValidation>
        <x14:dataValidation type="list" allowBlank="1" showInputMessage="1" showErrorMessage="1" xr:uid="{4E6973BA-118A-4C35-AB64-3E550D67955D}">
          <x14:formula1>
            <xm:f>コード!$B$51:$B$57</xm:f>
          </x14:formula1>
          <xm:sqref>M8:M12 M16:M20 M32:M36 M24:M28 M40:M44</xm:sqref>
        </x14:dataValidation>
        <x14:dataValidation type="list" allowBlank="1" showInputMessage="1" showErrorMessage="1" xr:uid="{E116FFBD-2AE6-4E29-BE35-70B02AD4491B}">
          <x14:formula1>
            <xm:f>コード!$B$60:$B$70</xm:f>
          </x14:formula1>
          <xm:sqref>N8:N12 N16:N20 N24:N28 N32:N36 N40:N44</xm:sqref>
        </x14:dataValidation>
        <x14:dataValidation type="list" allowBlank="1" showInputMessage="1" showErrorMessage="1" xr:uid="{9A57F321-6D94-4C51-AD4A-0D16D1B7AC0D}">
          <x14:formula1>
            <xm:f>コード!$B$101:$B$102</xm:f>
          </x14:formula1>
          <xm:sqref>R24:R28 R32:R36 R16:R20 R8:R12 R40:R44</xm:sqref>
        </x14:dataValidation>
        <x14:dataValidation type="list" allowBlank="1" showInputMessage="1" xr:uid="{0209F3E2-7AF2-42D4-B46A-3E8CC17F4CCB}">
          <x14:formula1>
            <xm:f>コード!$B$84:$B$98</xm:f>
          </x14:formula1>
          <xm:sqref>Q8:Q12 Q32:Q36 Q16:Q20 Q24:Q28 Q40:Q44</xm:sqref>
        </x14:dataValidation>
        <x14:dataValidation type="list" allowBlank="1" showInputMessage="1" showErrorMessage="1" xr:uid="{086732E1-DCD2-46E4-9054-CBD0A7ECD7B7}">
          <x14:formula1>
            <xm:f>コード!$B$6:$B$9</xm:f>
          </x14:formula1>
          <xm:sqref>I8:I12 I40:I44 I16:I20 I32:I36 I24:I28</xm:sqref>
        </x14:dataValidation>
        <x14:dataValidation type="list" allowBlank="1" showInputMessage="1" showErrorMessage="1" xr:uid="{DBEC3853-9ED5-42C0-AA12-C9967DB9A2D7}">
          <x14:formula1>
            <xm:f>コード!$B$16:$B$17</xm:f>
          </x14:formula1>
          <xm:sqref>K8:K12 K40:K44 K32:K36 K24:K28 K16:K20</xm:sqref>
        </x14:dataValidation>
        <x14:dataValidation type="list" allowBlank="1" showInputMessage="1" showErrorMessage="1" xr:uid="{1175D8F4-758E-4A64-9237-5F219A6828FC}">
          <x14:formula1>
            <xm:f>コード!$B$20:$B$48</xm:f>
          </x14:formula1>
          <xm:sqref>L8:L12 L40:L44 L32:L36 L24:L28 L16:L20</xm:sqref>
        </x14:dataValidation>
        <x14:dataValidation type="list" allowBlank="1" showInputMessage="1" xr:uid="{4B1F5ED9-DE67-4F75-9C5B-D11C8A115066}">
          <x14:formula1>
            <xm:f>コード!$B$73:$B$75</xm:f>
          </x14:formula1>
          <xm:sqref>O8:O12 O40:O44 O24:O28 O16:O20 O32:O36</xm:sqref>
        </x14:dataValidation>
        <x14:dataValidation type="list" allowBlank="1" showInputMessage="1" xr:uid="{1FB74FD1-2B9D-48EC-9642-A5A59AAFEA58}">
          <x14:formula1>
            <xm:f>コード!$B$78:$B$81</xm:f>
          </x14:formula1>
          <xm:sqref>P8:P12 P32:P36 P16:P20 P24:P28 P40:P44</xm:sqref>
        </x14:dataValidation>
        <x14:dataValidation type="list" allowBlank="1" showInputMessage="1" xr:uid="{7FA538F1-11D9-4289-89BB-88FD05575A03}">
          <x14:formula1>
            <xm:f>コード!$B$12:$B$13</xm:f>
          </x14:formula1>
          <xm:sqref>J8:J12 J16:J20 J24:J28 J32:J36 J40:J44</xm:sqref>
        </x14:dataValidation>
        <x14:dataValidation type="list" allowBlank="1" showInputMessage="1" showErrorMessage="1" xr:uid="{AD6A928C-B62F-4108-9236-B2F85231A48C}">
          <x14:formula1>
            <xm:f>コード!$B$105:$B$109</xm:f>
          </x14:formula1>
          <xm:sqref>S8:S12 S16:S20 S24:S28 S32:S36 S40:S44</xm:sqref>
        </x14:dataValidation>
        <x14:dataValidation type="list" allowBlank="1" showInputMessage="1" showErrorMessage="1" xr:uid="{898DA686-0A19-4F14-B6A3-122FAABFDD1D}">
          <x14:formula1>
            <xm:f>コード!$B$112:$B$113</xm:f>
          </x14:formula1>
          <xm:sqref>T8:T12 T16:T20 T24:T28 T32:T36 T40:T44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66B7A-5557-40B5-BA00-803DCF09F8E2}">
  <sheetPr>
    <pageSetUpPr fitToPage="1"/>
  </sheetPr>
  <dimension ref="A1:P79"/>
  <sheetViews>
    <sheetView view="pageBreakPreview" topLeftCell="A61" zoomScale="80" zoomScaleNormal="85" zoomScaleSheetLayoutView="80" workbookViewId="0">
      <selection activeCell="G69" sqref="G69"/>
    </sheetView>
  </sheetViews>
  <sheetFormatPr defaultColWidth="9" defaultRowHeight="13.5" x14ac:dyDescent="0.15"/>
  <cols>
    <col min="1" max="2" width="2.5" style="614" customWidth="1"/>
    <col min="3" max="3" width="5.875" style="624" customWidth="1"/>
    <col min="4" max="5" width="5.875" style="614" customWidth="1"/>
    <col min="6" max="6" width="23" style="622" customWidth="1"/>
    <col min="7" max="7" width="8.5" style="622" customWidth="1"/>
    <col min="8" max="8" width="18.5" style="622" customWidth="1"/>
    <col min="9" max="9" width="2.875" style="622" customWidth="1"/>
    <col min="10" max="10" width="19.875" style="615" customWidth="1"/>
    <col min="11" max="11" width="20.125" style="615" customWidth="1"/>
    <col min="12" max="14" width="20.125" style="614" customWidth="1"/>
    <col min="15" max="15" width="3.875" style="614" customWidth="1"/>
    <col min="16" max="16" width="3.875" style="609" customWidth="1"/>
    <col min="17" max="16384" width="9" style="609"/>
  </cols>
  <sheetData>
    <row r="1" spans="1:16" s="894" customFormat="1" ht="30" customHeight="1" x14ac:dyDescent="0.15">
      <c r="A1" s="890"/>
      <c r="B1" s="891" t="str">
        <f>コード!A1</f>
        <v>溶融亜鉛めっき鋼帯及び鋼板（輸入者）</v>
      </c>
      <c r="C1" s="649"/>
      <c r="D1" s="650"/>
      <c r="E1" s="650"/>
      <c r="F1" s="651"/>
      <c r="G1" s="651"/>
      <c r="H1" s="651"/>
      <c r="I1" s="892"/>
      <c r="J1" s="893"/>
      <c r="K1" s="893"/>
      <c r="L1" s="890"/>
      <c r="M1" s="890"/>
      <c r="N1" s="890"/>
      <c r="O1" s="890"/>
    </row>
    <row r="2" spans="1:16" s="765" customFormat="1" ht="30" customHeight="1" x14ac:dyDescent="0.15">
      <c r="A2" s="648"/>
      <c r="B2" s="211" t="s">
        <v>168</v>
      </c>
      <c r="C2" s="649"/>
      <c r="D2" s="650"/>
      <c r="E2" s="650"/>
      <c r="F2" s="651"/>
      <c r="G2" s="651"/>
      <c r="H2" s="651"/>
      <c r="I2" s="652"/>
      <c r="J2" s="653"/>
      <c r="K2" s="653"/>
      <c r="L2" s="648"/>
      <c r="M2" s="648"/>
      <c r="N2" s="648"/>
      <c r="O2" s="648"/>
      <c r="P2" s="763"/>
    </row>
    <row r="3" spans="1:16" ht="12" customHeight="1" thickBot="1" x14ac:dyDescent="0.2">
      <c r="A3" s="650"/>
      <c r="B3" s="650"/>
      <c r="C3" s="649"/>
      <c r="D3" s="650"/>
      <c r="E3" s="650"/>
      <c r="F3" s="654"/>
      <c r="G3" s="654"/>
      <c r="H3" s="654"/>
      <c r="I3" s="654"/>
      <c r="J3" s="655"/>
      <c r="K3" s="655"/>
      <c r="L3" s="650"/>
      <c r="M3" s="656"/>
      <c r="N3" s="656"/>
      <c r="O3" s="650"/>
      <c r="P3" s="766"/>
    </row>
    <row r="4" spans="1:16" ht="17.100000000000001" customHeight="1" thickBot="1" x14ac:dyDescent="0.2">
      <c r="B4" s="1069" t="s">
        <v>10</v>
      </c>
      <c r="C4" s="1070"/>
      <c r="D4" s="1070"/>
      <c r="E4" s="1070"/>
      <c r="F4" s="1071"/>
      <c r="G4" s="1072" t="str">
        <f>IF(様式一覧表!D5="","",様式一覧表!D5)</f>
        <v/>
      </c>
      <c r="H4" s="1073"/>
      <c r="I4" s="1073"/>
      <c r="J4" s="1074"/>
      <c r="K4" s="650"/>
      <c r="L4" s="650"/>
      <c r="M4" s="650"/>
      <c r="N4" s="656"/>
      <c r="O4" s="651"/>
      <c r="P4" s="766"/>
    </row>
    <row r="5" spans="1:16" s="767" customFormat="1" ht="16.5" customHeight="1" thickBot="1" x14ac:dyDescent="0.2">
      <c r="A5" s="657"/>
      <c r="B5" s="658"/>
      <c r="C5" s="659"/>
      <c r="D5" s="658"/>
      <c r="E5" s="658"/>
      <c r="F5" s="658"/>
      <c r="G5" s="658"/>
      <c r="H5" s="658"/>
      <c r="I5" s="658"/>
      <c r="J5" s="658"/>
      <c r="K5" s="659"/>
      <c r="L5" s="659"/>
      <c r="M5" s="659"/>
      <c r="N5" s="660" t="s">
        <v>169</v>
      </c>
      <c r="O5" s="658"/>
      <c r="P5" s="766"/>
    </row>
    <row r="6" spans="1:16" ht="51" customHeight="1" thickBot="1" x14ac:dyDescent="0.2">
      <c r="A6" s="650"/>
      <c r="B6" s="661"/>
      <c r="C6" s="662"/>
      <c r="D6" s="663"/>
      <c r="E6" s="663"/>
      <c r="F6" s="664"/>
      <c r="G6" s="664"/>
      <c r="H6" s="664"/>
      <c r="I6" s="664"/>
      <c r="J6" s="665"/>
      <c r="K6" s="886" t="s">
        <v>867</v>
      </c>
      <c r="L6" s="895" t="s">
        <v>868</v>
      </c>
      <c r="M6" s="895" t="s">
        <v>869</v>
      </c>
      <c r="N6" s="896" t="s">
        <v>870</v>
      </c>
      <c r="P6" s="766"/>
    </row>
    <row r="7" spans="1:16" ht="18" customHeight="1" x14ac:dyDescent="0.15">
      <c r="A7" s="650"/>
      <c r="B7" s="666" t="s">
        <v>170</v>
      </c>
      <c r="C7" s="667"/>
      <c r="D7" s="668"/>
      <c r="E7" s="668"/>
      <c r="F7" s="669"/>
      <c r="G7" s="669"/>
      <c r="H7" s="669"/>
      <c r="I7" s="669"/>
      <c r="J7" s="678"/>
      <c r="K7" s="678"/>
      <c r="L7" s="679"/>
      <c r="M7" s="680"/>
      <c r="N7" s="681"/>
      <c r="P7" s="766"/>
    </row>
    <row r="8" spans="1:16" ht="16.5" customHeight="1" x14ac:dyDescent="0.15">
      <c r="A8" s="650"/>
      <c r="B8" s="682"/>
      <c r="C8" s="683" t="s">
        <v>127</v>
      </c>
      <c r="D8" s="684" t="s">
        <v>171</v>
      </c>
      <c r="E8" s="672"/>
      <c r="F8" s="673"/>
      <c r="G8" s="673"/>
      <c r="H8" s="673"/>
      <c r="I8" s="673"/>
      <c r="J8" s="685" t="s">
        <v>871</v>
      </c>
      <c r="K8" s="686" t="s">
        <v>172</v>
      </c>
      <c r="L8" s="897"/>
      <c r="M8" s="897"/>
      <c r="N8" s="898"/>
      <c r="P8" s="766"/>
    </row>
    <row r="9" spans="1:16" ht="16.5" customHeight="1" x14ac:dyDescent="0.15">
      <c r="A9" s="650"/>
      <c r="B9" s="682"/>
      <c r="C9" s="683" t="s">
        <v>135</v>
      </c>
      <c r="D9" s="684" t="s">
        <v>173</v>
      </c>
      <c r="E9" s="684"/>
      <c r="F9" s="689"/>
      <c r="G9" s="689"/>
      <c r="H9" s="689"/>
      <c r="I9" s="689"/>
      <c r="J9" s="690" t="s">
        <v>174</v>
      </c>
      <c r="K9" s="686" t="s">
        <v>172</v>
      </c>
      <c r="L9" s="753">
        <f>+L10+L11</f>
        <v>0</v>
      </c>
      <c r="M9" s="753">
        <f>+M10+M11</f>
        <v>0</v>
      </c>
      <c r="N9" s="754">
        <f>+N10+N11</f>
        <v>0</v>
      </c>
      <c r="P9" s="766"/>
    </row>
    <row r="10" spans="1:16" ht="16.5" customHeight="1" x14ac:dyDescent="0.15">
      <c r="A10" s="650"/>
      <c r="B10" s="682"/>
      <c r="C10" s="691"/>
      <c r="D10" s="692" t="s">
        <v>175</v>
      </c>
      <c r="E10" s="693"/>
      <c r="F10" s="694"/>
      <c r="G10" s="673"/>
      <c r="H10" s="689"/>
      <c r="I10" s="689"/>
      <c r="J10" s="690" t="s">
        <v>872</v>
      </c>
      <c r="K10" s="686" t="s">
        <v>172</v>
      </c>
      <c r="L10" s="674"/>
      <c r="M10" s="674"/>
      <c r="N10" s="675"/>
      <c r="P10" s="766"/>
    </row>
    <row r="11" spans="1:16" ht="16.5" customHeight="1" x14ac:dyDescent="0.15">
      <c r="A11" s="650"/>
      <c r="B11" s="682"/>
      <c r="C11" s="695"/>
      <c r="D11" s="696" t="s">
        <v>176</v>
      </c>
      <c r="E11" s="672"/>
      <c r="F11" s="673"/>
      <c r="G11" s="673"/>
      <c r="H11" s="673"/>
      <c r="I11" s="673"/>
      <c r="J11" s="685" t="s">
        <v>873</v>
      </c>
      <c r="K11" s="686" t="s">
        <v>172</v>
      </c>
      <c r="L11" s="674"/>
      <c r="M11" s="674"/>
      <c r="N11" s="675"/>
      <c r="P11" s="766"/>
    </row>
    <row r="12" spans="1:16" ht="16.5" customHeight="1" x14ac:dyDescent="0.15">
      <c r="A12" s="650"/>
      <c r="B12" s="682"/>
      <c r="C12" s="691" t="s">
        <v>140</v>
      </c>
      <c r="D12" s="650" t="s">
        <v>177</v>
      </c>
      <c r="E12" s="650"/>
      <c r="F12" s="654"/>
      <c r="G12" s="654"/>
      <c r="H12" s="654"/>
      <c r="I12" s="689"/>
      <c r="J12" s="690" t="s">
        <v>178</v>
      </c>
      <c r="K12" s="686" t="s">
        <v>172</v>
      </c>
      <c r="L12" s="753">
        <f>+L13+L14+L17</f>
        <v>0</v>
      </c>
      <c r="M12" s="753">
        <f>+M13+M14+M17</f>
        <v>0</v>
      </c>
      <c r="N12" s="754">
        <f>+N13+N14+N17</f>
        <v>0</v>
      </c>
      <c r="P12" s="766"/>
    </row>
    <row r="13" spans="1:16" ht="16.5" customHeight="1" x14ac:dyDescent="0.15">
      <c r="A13" s="650"/>
      <c r="B13" s="682"/>
      <c r="C13" s="691"/>
      <c r="D13" s="692" t="s">
        <v>175</v>
      </c>
      <c r="E13" s="693"/>
      <c r="F13" s="694"/>
      <c r="G13" s="673"/>
      <c r="H13" s="689"/>
      <c r="I13" s="689"/>
      <c r="J13" s="690" t="s">
        <v>874</v>
      </c>
      <c r="K13" s="686" t="s">
        <v>172</v>
      </c>
      <c r="L13" s="674"/>
      <c r="M13" s="674"/>
      <c r="N13" s="675"/>
      <c r="P13" s="766"/>
    </row>
    <row r="14" spans="1:16" ht="16.5" customHeight="1" x14ac:dyDescent="0.15">
      <c r="A14" s="650"/>
      <c r="B14" s="682"/>
      <c r="C14" s="697"/>
      <c r="D14" s="692" t="s">
        <v>176</v>
      </c>
      <c r="E14" s="693"/>
      <c r="F14" s="694"/>
      <c r="G14" s="673"/>
      <c r="H14" s="673"/>
      <c r="I14" s="673"/>
      <c r="J14" s="685" t="s">
        <v>875</v>
      </c>
      <c r="K14" s="686" t="s">
        <v>172</v>
      </c>
      <c r="L14" s="753">
        <f>+L15+L16</f>
        <v>0</v>
      </c>
      <c r="M14" s="753">
        <f>+M15+M16</f>
        <v>0</v>
      </c>
      <c r="N14" s="754">
        <f>+N15+N16</f>
        <v>0</v>
      </c>
      <c r="P14" s="766"/>
    </row>
    <row r="15" spans="1:16" ht="16.5" customHeight="1" x14ac:dyDescent="0.15">
      <c r="A15" s="650"/>
      <c r="B15" s="682"/>
      <c r="C15" s="691"/>
      <c r="D15" s="698"/>
      <c r="E15" s="699" t="s">
        <v>179</v>
      </c>
      <c r="F15" s="700"/>
      <c r="G15" s="701" t="s">
        <v>180</v>
      </c>
      <c r="H15" s="702"/>
      <c r="I15" s="673" t="s">
        <v>117</v>
      </c>
      <c r="J15" s="685" t="s">
        <v>876</v>
      </c>
      <c r="K15" s="686" t="s">
        <v>172</v>
      </c>
      <c r="L15" s="674"/>
      <c r="M15" s="674"/>
      <c r="N15" s="675"/>
      <c r="P15" s="766"/>
    </row>
    <row r="16" spans="1:16" ht="16.5" customHeight="1" x14ac:dyDescent="0.15">
      <c r="A16" s="650"/>
      <c r="B16" s="682"/>
      <c r="C16" s="691"/>
      <c r="D16" s="703"/>
      <c r="E16" s="699" t="s">
        <v>179</v>
      </c>
      <c r="F16" s="700"/>
      <c r="G16" s="701" t="s">
        <v>180</v>
      </c>
      <c r="H16" s="702"/>
      <c r="I16" s="673" t="s">
        <v>117</v>
      </c>
      <c r="J16" s="685" t="s">
        <v>877</v>
      </c>
      <c r="K16" s="686" t="s">
        <v>172</v>
      </c>
      <c r="L16" s="674"/>
      <c r="M16" s="674"/>
      <c r="N16" s="675"/>
      <c r="P16" s="766"/>
    </row>
    <row r="17" spans="1:16" s="614" customFormat="1" ht="16.5" customHeight="1" x14ac:dyDescent="0.15">
      <c r="A17" s="650"/>
      <c r="B17" s="682"/>
      <c r="C17" s="697"/>
      <c r="D17" s="704" t="s">
        <v>181</v>
      </c>
      <c r="E17" s="672"/>
      <c r="F17" s="673"/>
      <c r="G17" s="673"/>
      <c r="H17" s="673"/>
      <c r="I17" s="673"/>
      <c r="J17" s="685" t="s">
        <v>878</v>
      </c>
      <c r="K17" s="686" t="s">
        <v>172</v>
      </c>
      <c r="L17" s="674"/>
      <c r="M17" s="674"/>
      <c r="N17" s="675"/>
      <c r="P17" s="766"/>
    </row>
    <row r="18" spans="1:16" s="614" customFormat="1" ht="16.5" customHeight="1" x14ac:dyDescent="0.15">
      <c r="A18" s="650"/>
      <c r="B18" s="682"/>
      <c r="C18" s="683" t="s">
        <v>147</v>
      </c>
      <c r="D18" s="684" t="s">
        <v>182</v>
      </c>
      <c r="E18" s="650"/>
      <c r="F18" s="705"/>
      <c r="G18" s="706"/>
      <c r="H18" s="689"/>
      <c r="I18" s="689"/>
      <c r="J18" s="707" t="s">
        <v>879</v>
      </c>
      <c r="K18" s="686" t="s">
        <v>172</v>
      </c>
      <c r="L18" s="753">
        <f>+L19+L20+L21</f>
        <v>0</v>
      </c>
      <c r="M18" s="753">
        <f>+M19+M20+M21</f>
        <v>0</v>
      </c>
      <c r="N18" s="754">
        <f>+N19+N20+N21</f>
        <v>0</v>
      </c>
      <c r="P18" s="766"/>
    </row>
    <row r="19" spans="1:16" s="614" customFormat="1" ht="16.5" customHeight="1" x14ac:dyDescent="0.15">
      <c r="A19" s="650"/>
      <c r="B19" s="682"/>
      <c r="C19" s="691"/>
      <c r="D19" s="692" t="s">
        <v>175</v>
      </c>
      <c r="E19" s="693"/>
      <c r="F19" s="694"/>
      <c r="G19" s="673"/>
      <c r="H19" s="689"/>
      <c r="I19" s="689"/>
      <c r="J19" s="690" t="s">
        <v>880</v>
      </c>
      <c r="K19" s="686" t="s">
        <v>172</v>
      </c>
      <c r="L19" s="674"/>
      <c r="M19" s="674"/>
      <c r="N19" s="675"/>
      <c r="P19" s="766"/>
    </row>
    <row r="20" spans="1:16" s="614" customFormat="1" ht="16.5" customHeight="1" x14ac:dyDescent="0.15">
      <c r="A20" s="650"/>
      <c r="B20" s="682"/>
      <c r="C20" s="697"/>
      <c r="D20" s="692" t="s">
        <v>176</v>
      </c>
      <c r="E20" s="693"/>
      <c r="F20" s="694"/>
      <c r="G20" s="673"/>
      <c r="H20" s="673"/>
      <c r="I20" s="673"/>
      <c r="J20" s="685" t="s">
        <v>881</v>
      </c>
      <c r="K20" s="686" t="s">
        <v>172</v>
      </c>
      <c r="L20" s="674"/>
      <c r="M20" s="674"/>
      <c r="N20" s="675"/>
      <c r="P20" s="766"/>
    </row>
    <row r="21" spans="1:16" s="614" customFormat="1" ht="16.5" customHeight="1" x14ac:dyDescent="0.15">
      <c r="A21" s="650"/>
      <c r="B21" s="682"/>
      <c r="C21" s="708"/>
      <c r="D21" s="696" t="s">
        <v>181</v>
      </c>
      <c r="E21" s="672"/>
      <c r="F21" s="673"/>
      <c r="G21" s="673"/>
      <c r="H21" s="673"/>
      <c r="I21" s="673"/>
      <c r="J21" s="685" t="s">
        <v>882</v>
      </c>
      <c r="K21" s="686" t="s">
        <v>172</v>
      </c>
      <c r="L21" s="674"/>
      <c r="M21" s="674"/>
      <c r="N21" s="675"/>
      <c r="P21" s="766"/>
    </row>
    <row r="22" spans="1:16" s="614" customFormat="1" ht="16.5" customHeight="1" x14ac:dyDescent="0.15">
      <c r="A22" s="650"/>
      <c r="B22" s="682"/>
      <c r="C22" s="683" t="s">
        <v>153</v>
      </c>
      <c r="D22" s="684" t="s">
        <v>183</v>
      </c>
      <c r="E22" s="684"/>
      <c r="F22" s="689"/>
      <c r="G22" s="689"/>
      <c r="H22" s="689"/>
      <c r="I22" s="689"/>
      <c r="J22" s="690" t="s">
        <v>184</v>
      </c>
      <c r="K22" s="686" t="s">
        <v>172</v>
      </c>
      <c r="L22" s="758">
        <f>+L23+L24+L25</f>
        <v>0</v>
      </c>
      <c r="M22" s="758">
        <f>+M23+M24+M25</f>
        <v>0</v>
      </c>
      <c r="N22" s="758">
        <f>+N23+N24+N25</f>
        <v>0</v>
      </c>
      <c r="P22" s="766"/>
    </row>
    <row r="23" spans="1:16" s="614" customFormat="1" ht="16.5" customHeight="1" x14ac:dyDescent="0.15">
      <c r="A23" s="650"/>
      <c r="B23" s="682"/>
      <c r="C23" s="691"/>
      <c r="D23" s="692" t="s">
        <v>175</v>
      </c>
      <c r="E23" s="709"/>
      <c r="F23" s="696"/>
      <c r="G23" s="673"/>
      <c r="H23" s="689"/>
      <c r="I23" s="689"/>
      <c r="J23" s="690" t="s">
        <v>883</v>
      </c>
      <c r="K23" s="686" t="s">
        <v>172</v>
      </c>
      <c r="L23" s="674"/>
      <c r="M23" s="674"/>
      <c r="N23" s="675"/>
      <c r="P23" s="766"/>
    </row>
    <row r="24" spans="1:16" s="614" customFormat="1" ht="16.5" customHeight="1" x14ac:dyDescent="0.15">
      <c r="A24" s="650"/>
      <c r="B24" s="682"/>
      <c r="C24" s="697"/>
      <c r="D24" s="692" t="s">
        <v>176</v>
      </c>
      <c r="E24" s="693"/>
      <c r="F24" s="694"/>
      <c r="G24" s="673"/>
      <c r="H24" s="673"/>
      <c r="I24" s="710"/>
      <c r="J24" s="685" t="s">
        <v>884</v>
      </c>
      <c r="K24" s="686" t="s">
        <v>172</v>
      </c>
      <c r="L24" s="674"/>
      <c r="M24" s="674"/>
      <c r="N24" s="675"/>
      <c r="P24" s="766"/>
    </row>
    <row r="25" spans="1:16" s="614" customFormat="1" ht="16.5" customHeight="1" x14ac:dyDescent="0.15">
      <c r="A25" s="650"/>
      <c r="B25" s="682"/>
      <c r="C25" s="697"/>
      <c r="D25" s="693" t="s">
        <v>181</v>
      </c>
      <c r="E25" s="672"/>
      <c r="F25" s="672"/>
      <c r="G25" s="673"/>
      <c r="H25" s="673"/>
      <c r="I25" s="673"/>
      <c r="J25" s="685" t="s">
        <v>885</v>
      </c>
      <c r="K25" s="686" t="s">
        <v>172</v>
      </c>
      <c r="L25" s="711"/>
      <c r="M25" s="711"/>
      <c r="N25" s="712"/>
      <c r="P25" s="766"/>
    </row>
    <row r="26" spans="1:16" s="614" customFormat="1" ht="16.5" customHeight="1" x14ac:dyDescent="0.15">
      <c r="A26" s="650"/>
      <c r="B26" s="682"/>
      <c r="C26" s="671" t="s">
        <v>160</v>
      </c>
      <c r="D26" s="672" t="s">
        <v>185</v>
      </c>
      <c r="E26" s="672"/>
      <c r="F26" s="673"/>
      <c r="G26" s="673"/>
      <c r="H26" s="673"/>
      <c r="I26" s="673"/>
      <c r="J26" s="685" t="s">
        <v>886</v>
      </c>
      <c r="K26" s="686" t="s">
        <v>172</v>
      </c>
      <c r="L26" s="674"/>
      <c r="M26" s="674"/>
      <c r="N26" s="675"/>
      <c r="P26" s="766"/>
    </row>
    <row r="27" spans="1:16" s="614" customFormat="1" ht="16.5" customHeight="1" x14ac:dyDescent="0.15">
      <c r="A27" s="650"/>
      <c r="B27" s="682"/>
      <c r="C27" s="683" t="s">
        <v>186</v>
      </c>
      <c r="D27" s="672" t="s">
        <v>187</v>
      </c>
      <c r="E27" s="672"/>
      <c r="F27" s="673"/>
      <c r="G27" s="673"/>
      <c r="H27" s="673"/>
      <c r="I27" s="673"/>
      <c r="J27" s="713" t="s">
        <v>887</v>
      </c>
      <c r="K27" s="686" t="s">
        <v>172</v>
      </c>
      <c r="L27" s="753">
        <f>IF(K28&lt;&gt;0,K28,0)</f>
        <v>0</v>
      </c>
      <c r="M27" s="753">
        <f>IF(L28&lt;&gt;0,L28,0)</f>
        <v>0</v>
      </c>
      <c r="N27" s="754">
        <f>IF(M28&lt;&gt;0,M28,0)</f>
        <v>0</v>
      </c>
      <c r="P27" s="766"/>
    </row>
    <row r="28" spans="1:16" s="614" customFormat="1" ht="16.5" customHeight="1" thickBot="1" x14ac:dyDescent="0.2">
      <c r="A28" s="650"/>
      <c r="B28" s="682"/>
      <c r="C28" s="683" t="s">
        <v>188</v>
      </c>
      <c r="D28" s="672" t="s">
        <v>189</v>
      </c>
      <c r="E28" s="672"/>
      <c r="F28" s="710"/>
      <c r="G28" s="710"/>
      <c r="H28" s="710"/>
      <c r="I28" s="710"/>
      <c r="J28" s="714" t="s">
        <v>888</v>
      </c>
      <c r="K28" s="674"/>
      <c r="L28" s="674"/>
      <c r="M28" s="674"/>
      <c r="N28" s="716"/>
      <c r="P28" s="766"/>
    </row>
    <row r="29" spans="1:16" s="614" customFormat="1" ht="16.5" customHeight="1" thickBot="1" x14ac:dyDescent="0.2">
      <c r="A29" s="650"/>
      <c r="B29" s="717"/>
      <c r="C29" s="718" t="s">
        <v>190</v>
      </c>
      <c r="D29" s="1075" t="s">
        <v>191</v>
      </c>
      <c r="E29" s="1075"/>
      <c r="F29" s="1075"/>
      <c r="G29" s="1075"/>
      <c r="H29" s="1075"/>
      <c r="I29" s="719"/>
      <c r="J29" s="720"/>
      <c r="K29" s="721" t="s">
        <v>172</v>
      </c>
      <c r="L29" s="760">
        <f>(L27+L8+L9+L12)-(L18+L22+L26)-L28</f>
        <v>0</v>
      </c>
      <c r="M29" s="760">
        <f>(M27+M8+M9+M12)-(M18+M22+M26)-M28</f>
        <v>0</v>
      </c>
      <c r="N29" s="761">
        <f>(N27+N8+N9+N12)-(N18+N22+N26)-N28</f>
        <v>0</v>
      </c>
      <c r="P29" s="766"/>
    </row>
    <row r="30" spans="1:16" s="614" customFormat="1" ht="16.5" customHeight="1" x14ac:dyDescent="0.15">
      <c r="A30" s="650"/>
      <c r="B30" s="666" t="s">
        <v>192</v>
      </c>
      <c r="C30" s="724"/>
      <c r="D30" s="725"/>
      <c r="E30" s="725"/>
      <c r="F30" s="726"/>
      <c r="G30" s="726"/>
      <c r="H30" s="726"/>
      <c r="I30" s="726"/>
      <c r="J30" s="670"/>
      <c r="K30" s="670"/>
      <c r="M30" s="727"/>
      <c r="N30" s="728"/>
      <c r="P30" s="766"/>
    </row>
    <row r="31" spans="1:16" s="614" customFormat="1" ht="16.5" customHeight="1" x14ac:dyDescent="0.15">
      <c r="A31" s="650"/>
      <c r="B31" s="729"/>
      <c r="C31" s="683" t="s">
        <v>127</v>
      </c>
      <c r="D31" s="672" t="s">
        <v>193</v>
      </c>
      <c r="E31" s="672"/>
      <c r="F31" s="673"/>
      <c r="G31" s="673"/>
      <c r="H31" s="673"/>
      <c r="I31" s="673"/>
      <c r="J31" s="685" t="s">
        <v>889</v>
      </c>
      <c r="K31" s="686" t="s">
        <v>172</v>
      </c>
      <c r="L31" s="897"/>
      <c r="M31" s="897"/>
      <c r="N31" s="898"/>
      <c r="P31" s="766"/>
    </row>
    <row r="32" spans="1:16" s="614" customFormat="1" ht="16.5" customHeight="1" x14ac:dyDescent="0.15">
      <c r="A32" s="650"/>
      <c r="B32" s="729"/>
      <c r="C32" s="683" t="s">
        <v>135</v>
      </c>
      <c r="D32" s="684" t="s">
        <v>194</v>
      </c>
      <c r="E32" s="684"/>
      <c r="F32" s="689"/>
      <c r="G32" s="689"/>
      <c r="H32" s="689"/>
      <c r="I32" s="689"/>
      <c r="J32" s="690" t="s">
        <v>195</v>
      </c>
      <c r="K32" s="730" t="s">
        <v>172</v>
      </c>
      <c r="L32" s="753">
        <f>+L33+L34</f>
        <v>0</v>
      </c>
      <c r="M32" s="753">
        <f>+M33+M34</f>
        <v>0</v>
      </c>
      <c r="N32" s="754">
        <f>+N33+N34</f>
        <v>0</v>
      </c>
      <c r="P32" s="766"/>
    </row>
    <row r="33" spans="1:16" s="614" customFormat="1" ht="16.5" customHeight="1" x14ac:dyDescent="0.15">
      <c r="A33" s="650"/>
      <c r="B33" s="729"/>
      <c r="C33" s="691"/>
      <c r="D33" s="692" t="s">
        <v>175</v>
      </c>
      <c r="E33" s="693"/>
      <c r="F33" s="694"/>
      <c r="G33" s="673"/>
      <c r="H33" s="689"/>
      <c r="I33" s="689"/>
      <c r="J33" s="690" t="s">
        <v>890</v>
      </c>
      <c r="K33" s="730" t="s">
        <v>172</v>
      </c>
      <c r="L33" s="674"/>
      <c r="M33" s="674"/>
      <c r="N33" s="675"/>
      <c r="P33" s="766"/>
    </row>
    <row r="34" spans="1:16" s="614" customFormat="1" ht="16.5" customHeight="1" x14ac:dyDescent="0.15">
      <c r="A34" s="650"/>
      <c r="B34" s="729"/>
      <c r="C34" s="691"/>
      <c r="D34" s="692" t="s">
        <v>176</v>
      </c>
      <c r="E34" s="693"/>
      <c r="F34" s="694"/>
      <c r="G34" s="673"/>
      <c r="H34" s="673"/>
      <c r="I34" s="673"/>
      <c r="J34" s="685" t="s">
        <v>891</v>
      </c>
      <c r="K34" s="686" t="s">
        <v>172</v>
      </c>
      <c r="L34" s="674"/>
      <c r="M34" s="674"/>
      <c r="N34" s="675"/>
      <c r="P34" s="766"/>
    </row>
    <row r="35" spans="1:16" s="614" customFormat="1" ht="16.5" customHeight="1" x14ac:dyDescent="0.15">
      <c r="A35" s="650"/>
      <c r="B35" s="729"/>
      <c r="C35" s="683" t="s">
        <v>140</v>
      </c>
      <c r="D35" s="684" t="s">
        <v>196</v>
      </c>
      <c r="E35" s="684"/>
      <c r="F35" s="689"/>
      <c r="G35" s="689"/>
      <c r="H35" s="689"/>
      <c r="I35" s="689"/>
      <c r="J35" s="690" t="s">
        <v>892</v>
      </c>
      <c r="K35" s="730" t="s">
        <v>172</v>
      </c>
      <c r="L35" s="753">
        <f>+L36+L37+L40</f>
        <v>0</v>
      </c>
      <c r="M35" s="753">
        <f>+M36+M37+M40</f>
        <v>0</v>
      </c>
      <c r="N35" s="754">
        <f>+N36+N37+N40</f>
        <v>0</v>
      </c>
      <c r="P35" s="766"/>
    </row>
    <row r="36" spans="1:16" s="614" customFormat="1" ht="16.5" customHeight="1" x14ac:dyDescent="0.15">
      <c r="A36" s="650"/>
      <c r="B36" s="729"/>
      <c r="C36" s="691"/>
      <c r="D36" s="692" t="s">
        <v>175</v>
      </c>
      <c r="E36" s="693"/>
      <c r="F36" s="694"/>
      <c r="G36" s="673"/>
      <c r="H36" s="689"/>
      <c r="I36" s="689"/>
      <c r="J36" s="690" t="s">
        <v>893</v>
      </c>
      <c r="K36" s="730" t="s">
        <v>172</v>
      </c>
      <c r="L36" s="674"/>
      <c r="M36" s="674"/>
      <c r="N36" s="675"/>
      <c r="P36" s="766"/>
    </row>
    <row r="37" spans="1:16" ht="16.5" customHeight="1" x14ac:dyDescent="0.15">
      <c r="A37" s="650"/>
      <c r="B37" s="729"/>
      <c r="C37" s="697"/>
      <c r="D37" s="692" t="s">
        <v>176</v>
      </c>
      <c r="E37" s="693"/>
      <c r="F37" s="694"/>
      <c r="G37" s="673"/>
      <c r="H37" s="673"/>
      <c r="I37" s="673"/>
      <c r="J37" s="685" t="s">
        <v>894</v>
      </c>
      <c r="K37" s="686" t="s">
        <v>172</v>
      </c>
      <c r="L37" s="753">
        <f>+L38+L39</f>
        <v>0</v>
      </c>
      <c r="M37" s="753">
        <f>+M38+M39</f>
        <v>0</v>
      </c>
      <c r="N37" s="754">
        <f>+N38+N39</f>
        <v>0</v>
      </c>
      <c r="P37" s="766"/>
    </row>
    <row r="38" spans="1:16" ht="16.5" customHeight="1" x14ac:dyDescent="0.15">
      <c r="A38" s="650"/>
      <c r="B38" s="729"/>
      <c r="C38" s="691"/>
      <c r="D38" s="698"/>
      <c r="E38" s="699" t="s">
        <v>179</v>
      </c>
      <c r="F38" s="700"/>
      <c r="G38" s="701" t="s">
        <v>180</v>
      </c>
      <c r="H38" s="702"/>
      <c r="I38" s="673" t="s">
        <v>117</v>
      </c>
      <c r="J38" s="685" t="s">
        <v>895</v>
      </c>
      <c r="K38" s="686" t="s">
        <v>172</v>
      </c>
      <c r="L38" s="674"/>
      <c r="M38" s="674"/>
      <c r="N38" s="675"/>
      <c r="P38" s="766"/>
    </row>
    <row r="39" spans="1:16" ht="16.5" customHeight="1" x14ac:dyDescent="0.15">
      <c r="A39" s="650"/>
      <c r="B39" s="729"/>
      <c r="C39" s="691"/>
      <c r="D39" s="703"/>
      <c r="E39" s="699" t="s">
        <v>179</v>
      </c>
      <c r="F39" s="700"/>
      <c r="G39" s="701" t="s">
        <v>180</v>
      </c>
      <c r="H39" s="702"/>
      <c r="I39" s="673" t="s">
        <v>117</v>
      </c>
      <c r="J39" s="685" t="s">
        <v>896</v>
      </c>
      <c r="K39" s="686" t="s">
        <v>172</v>
      </c>
      <c r="L39" s="674"/>
      <c r="M39" s="674"/>
      <c r="N39" s="675"/>
      <c r="P39" s="766"/>
    </row>
    <row r="40" spans="1:16" ht="16.5" customHeight="1" x14ac:dyDescent="0.15">
      <c r="A40" s="650"/>
      <c r="B40" s="729"/>
      <c r="C40" s="697"/>
      <c r="D40" s="731" t="s">
        <v>181</v>
      </c>
      <c r="E40" s="732"/>
      <c r="F40" s="733"/>
      <c r="G40" s="673"/>
      <c r="H40" s="673"/>
      <c r="I40" s="673"/>
      <c r="J40" s="685" t="s">
        <v>897</v>
      </c>
      <c r="K40" s="686" t="s">
        <v>172</v>
      </c>
      <c r="L40" s="674"/>
      <c r="M40" s="674"/>
      <c r="N40" s="675"/>
      <c r="P40" s="766"/>
    </row>
    <row r="41" spans="1:16" ht="16.5" customHeight="1" x14ac:dyDescent="0.15">
      <c r="A41" s="650"/>
      <c r="B41" s="729"/>
      <c r="C41" s="683" t="s">
        <v>147</v>
      </c>
      <c r="D41" s="734" t="s">
        <v>197</v>
      </c>
      <c r="E41" s="650"/>
      <c r="F41" s="705"/>
      <c r="G41" s="735" t="s">
        <v>198</v>
      </c>
      <c r="H41" s="762"/>
      <c r="I41" s="689" t="s">
        <v>117</v>
      </c>
      <c r="J41" s="707" t="s">
        <v>898</v>
      </c>
      <c r="K41" s="736" t="s">
        <v>172</v>
      </c>
      <c r="L41" s="753">
        <f>+L42+L43+L44</f>
        <v>0</v>
      </c>
      <c r="M41" s="753">
        <f>+M42+M43+M44</f>
        <v>0</v>
      </c>
      <c r="N41" s="754">
        <f>+N42+N43+N44</f>
        <v>0</v>
      </c>
      <c r="P41" s="766"/>
    </row>
    <row r="42" spans="1:16" ht="16.5" customHeight="1" x14ac:dyDescent="0.15">
      <c r="A42" s="650"/>
      <c r="B42" s="729"/>
      <c r="C42" s="691"/>
      <c r="D42" s="692" t="s">
        <v>175</v>
      </c>
      <c r="E42" s="693"/>
      <c r="F42" s="694"/>
      <c r="G42" s="673"/>
      <c r="H42" s="689"/>
      <c r="I42" s="689"/>
      <c r="J42" s="690" t="s">
        <v>899</v>
      </c>
      <c r="K42" s="730" t="s">
        <v>172</v>
      </c>
      <c r="L42" s="674"/>
      <c r="M42" s="674"/>
      <c r="N42" s="675"/>
      <c r="P42" s="766"/>
    </row>
    <row r="43" spans="1:16" ht="16.5" customHeight="1" x14ac:dyDescent="0.15">
      <c r="A43" s="650"/>
      <c r="B43" s="729"/>
      <c r="C43" s="697"/>
      <c r="D43" s="692" t="s">
        <v>176</v>
      </c>
      <c r="E43" s="693"/>
      <c r="F43" s="694"/>
      <c r="G43" s="673"/>
      <c r="H43" s="673"/>
      <c r="I43" s="673"/>
      <c r="J43" s="685" t="s">
        <v>900</v>
      </c>
      <c r="K43" s="686" t="s">
        <v>172</v>
      </c>
      <c r="L43" s="674"/>
      <c r="M43" s="674"/>
      <c r="N43" s="675"/>
      <c r="P43" s="766"/>
    </row>
    <row r="44" spans="1:16" ht="16.5" customHeight="1" x14ac:dyDescent="0.15">
      <c r="A44" s="650"/>
      <c r="B44" s="729"/>
      <c r="C44" s="708"/>
      <c r="D44" s="693" t="s">
        <v>181</v>
      </c>
      <c r="E44" s="684"/>
      <c r="F44" s="673"/>
      <c r="G44" s="673"/>
      <c r="H44" s="673"/>
      <c r="I44" s="673"/>
      <c r="J44" s="685" t="s">
        <v>901</v>
      </c>
      <c r="K44" s="686" t="s">
        <v>172</v>
      </c>
      <c r="L44" s="674"/>
      <c r="M44" s="674"/>
      <c r="N44" s="675"/>
      <c r="P44" s="766"/>
    </row>
    <row r="45" spans="1:16" ht="16.5" customHeight="1" x14ac:dyDescent="0.15">
      <c r="A45" s="650"/>
      <c r="B45" s="729"/>
      <c r="C45" s="683" t="s">
        <v>199</v>
      </c>
      <c r="D45" s="672" t="s">
        <v>200</v>
      </c>
      <c r="E45" s="672"/>
      <c r="F45" s="673"/>
      <c r="G45" s="673"/>
      <c r="H45" s="673"/>
      <c r="I45" s="673"/>
      <c r="J45" s="685" t="s">
        <v>902</v>
      </c>
      <c r="K45" s="686" t="s">
        <v>172</v>
      </c>
      <c r="L45" s="753">
        <f>+L46+L47+L48</f>
        <v>0</v>
      </c>
      <c r="M45" s="753">
        <f>+M46+M47+M48</f>
        <v>0</v>
      </c>
      <c r="N45" s="754">
        <f>+N46+N47+N48</f>
        <v>0</v>
      </c>
      <c r="P45" s="766"/>
    </row>
    <row r="46" spans="1:16" ht="16.5" customHeight="1" x14ac:dyDescent="0.15">
      <c r="A46" s="650"/>
      <c r="B46" s="729"/>
      <c r="C46" s="691"/>
      <c r="D46" s="692" t="s">
        <v>175</v>
      </c>
      <c r="E46" s="684"/>
      <c r="F46" s="689"/>
      <c r="G46" s="689"/>
      <c r="H46" s="689"/>
      <c r="I46" s="689"/>
      <c r="J46" s="690" t="s">
        <v>903</v>
      </c>
      <c r="K46" s="730" t="s">
        <v>172</v>
      </c>
      <c r="L46" s="674"/>
      <c r="M46" s="674"/>
      <c r="N46" s="675"/>
      <c r="P46" s="766"/>
    </row>
    <row r="47" spans="1:16" ht="16.5" customHeight="1" x14ac:dyDescent="0.15">
      <c r="A47" s="650"/>
      <c r="B47" s="729"/>
      <c r="C47" s="691"/>
      <c r="D47" s="692" t="s">
        <v>176</v>
      </c>
      <c r="E47" s="684"/>
      <c r="F47" s="689"/>
      <c r="G47" s="689"/>
      <c r="H47" s="689"/>
      <c r="I47" s="689"/>
      <c r="J47" s="690" t="s">
        <v>904</v>
      </c>
      <c r="K47" s="730" t="s">
        <v>172</v>
      </c>
      <c r="L47" s="674"/>
      <c r="M47" s="674"/>
      <c r="N47" s="675"/>
      <c r="P47" s="766"/>
    </row>
    <row r="48" spans="1:16" ht="16.5" customHeight="1" x14ac:dyDescent="0.15">
      <c r="A48" s="650"/>
      <c r="B48" s="729"/>
      <c r="C48" s="691"/>
      <c r="D48" s="693" t="s">
        <v>181</v>
      </c>
      <c r="E48" s="672"/>
      <c r="F48" s="673"/>
      <c r="G48" s="689"/>
      <c r="H48" s="689"/>
      <c r="I48" s="689"/>
      <c r="J48" s="690" t="s">
        <v>905</v>
      </c>
      <c r="K48" s="730" t="s">
        <v>172</v>
      </c>
      <c r="L48" s="674"/>
      <c r="M48" s="674"/>
      <c r="N48" s="675"/>
      <c r="P48" s="766"/>
    </row>
    <row r="49" spans="1:16" ht="16.5" customHeight="1" x14ac:dyDescent="0.15">
      <c r="A49" s="650"/>
      <c r="B49" s="729"/>
      <c r="C49" s="683" t="s">
        <v>201</v>
      </c>
      <c r="D49" s="684" t="s">
        <v>202</v>
      </c>
      <c r="E49" s="684"/>
      <c r="F49" s="689"/>
      <c r="G49" s="689"/>
      <c r="H49" s="689"/>
      <c r="I49" s="689"/>
      <c r="J49" s="690" t="s">
        <v>906</v>
      </c>
      <c r="K49" s="730" t="s">
        <v>172</v>
      </c>
      <c r="L49" s="758">
        <f>L50+L51+L52</f>
        <v>0</v>
      </c>
      <c r="M49" s="758">
        <f>M50+M51+M52</f>
        <v>0</v>
      </c>
      <c r="N49" s="759">
        <f>N50+N51+N52</f>
        <v>0</v>
      </c>
      <c r="P49" s="766"/>
    </row>
    <row r="50" spans="1:16" ht="16.5" customHeight="1" x14ac:dyDescent="0.15">
      <c r="A50" s="650"/>
      <c r="B50" s="729"/>
      <c r="C50" s="691"/>
      <c r="D50" s="692" t="s">
        <v>175</v>
      </c>
      <c r="E50" s="693"/>
      <c r="F50" s="684"/>
      <c r="G50" s="689"/>
      <c r="H50" s="689"/>
      <c r="I50" s="689"/>
      <c r="J50" s="690" t="s">
        <v>907</v>
      </c>
      <c r="K50" s="737" t="s">
        <v>172</v>
      </c>
      <c r="L50" s="674"/>
      <c r="M50" s="674"/>
      <c r="N50" s="675"/>
      <c r="P50" s="766"/>
    </row>
    <row r="51" spans="1:16" ht="16.5" customHeight="1" x14ac:dyDescent="0.15">
      <c r="A51" s="650"/>
      <c r="B51" s="729"/>
      <c r="C51" s="697"/>
      <c r="D51" s="692" t="s">
        <v>176</v>
      </c>
      <c r="E51" s="693"/>
      <c r="F51" s="694"/>
      <c r="G51" s="673"/>
      <c r="H51" s="673"/>
      <c r="I51" s="710"/>
      <c r="J51" s="685" t="s">
        <v>908</v>
      </c>
      <c r="K51" s="686" t="s">
        <v>172</v>
      </c>
      <c r="L51" s="674"/>
      <c r="M51" s="674"/>
      <c r="N51" s="675"/>
      <c r="P51" s="766"/>
    </row>
    <row r="52" spans="1:16" ht="16.5" customHeight="1" x14ac:dyDescent="0.15">
      <c r="A52" s="650"/>
      <c r="B52" s="729"/>
      <c r="C52" s="697"/>
      <c r="D52" s="693" t="s">
        <v>181</v>
      </c>
      <c r="E52" s="672"/>
      <c r="F52" s="672"/>
      <c r="G52" s="673"/>
      <c r="H52" s="673"/>
      <c r="I52" s="673"/>
      <c r="J52" s="685" t="s">
        <v>909</v>
      </c>
      <c r="K52" s="686" t="s">
        <v>172</v>
      </c>
      <c r="L52" s="711"/>
      <c r="M52" s="711"/>
      <c r="N52" s="712"/>
      <c r="P52" s="766"/>
    </row>
    <row r="53" spans="1:16" ht="16.5" customHeight="1" x14ac:dyDescent="0.15">
      <c r="A53" s="650"/>
      <c r="B53" s="729"/>
      <c r="C53" s="671" t="s">
        <v>203</v>
      </c>
      <c r="D53" s="672" t="s">
        <v>204</v>
      </c>
      <c r="E53" s="672"/>
      <c r="F53" s="673"/>
      <c r="G53" s="673"/>
      <c r="H53" s="673"/>
      <c r="I53" s="673"/>
      <c r="J53" s="685" t="s">
        <v>910</v>
      </c>
      <c r="K53" s="686" t="s">
        <v>172</v>
      </c>
      <c r="L53" s="674"/>
      <c r="M53" s="674"/>
      <c r="N53" s="675"/>
      <c r="P53" s="766"/>
    </row>
    <row r="54" spans="1:16" ht="16.5" customHeight="1" x14ac:dyDescent="0.15">
      <c r="A54" s="650"/>
      <c r="B54" s="729"/>
      <c r="C54" s="683" t="s">
        <v>205</v>
      </c>
      <c r="D54" s="684" t="s">
        <v>206</v>
      </c>
      <c r="E54" s="684"/>
      <c r="F54" s="689"/>
      <c r="G54" s="689"/>
      <c r="H54" s="689"/>
      <c r="I54" s="689"/>
      <c r="J54" s="690" t="s">
        <v>911</v>
      </c>
      <c r="K54" s="730" t="s">
        <v>172</v>
      </c>
      <c r="L54" s="674"/>
      <c r="M54" s="674"/>
      <c r="N54" s="675"/>
      <c r="P54" s="766"/>
    </row>
    <row r="55" spans="1:16" s="614" customFormat="1" ht="16.5" customHeight="1" x14ac:dyDescent="0.15">
      <c r="A55" s="650"/>
      <c r="B55" s="729"/>
      <c r="C55" s="683" t="s">
        <v>186</v>
      </c>
      <c r="D55" s="672" t="s">
        <v>207</v>
      </c>
      <c r="E55" s="672"/>
      <c r="F55" s="710"/>
      <c r="G55" s="710"/>
      <c r="H55" s="710"/>
      <c r="I55" s="710"/>
      <c r="J55" s="713" t="s">
        <v>912</v>
      </c>
      <c r="K55" s="738" t="s">
        <v>172</v>
      </c>
      <c r="L55" s="753">
        <f>IF(K56&lt;&gt;0,K56,0)</f>
        <v>0</v>
      </c>
      <c r="M55" s="753">
        <f>IF(L56&lt;&gt;0,L56,0)</f>
        <v>0</v>
      </c>
      <c r="N55" s="754">
        <f>IF(M56&lt;&gt;0,M56,0)</f>
        <v>0</v>
      </c>
      <c r="P55" s="766"/>
    </row>
    <row r="56" spans="1:16" ht="20.25" customHeight="1" thickBot="1" x14ac:dyDescent="0.2">
      <c r="A56" s="650"/>
      <c r="B56" s="729"/>
      <c r="C56" s="683" t="s">
        <v>188</v>
      </c>
      <c r="D56" s="672" t="s">
        <v>208</v>
      </c>
      <c r="E56" s="672"/>
      <c r="F56" s="710"/>
      <c r="G56" s="710"/>
      <c r="H56" s="710"/>
      <c r="I56" s="710"/>
      <c r="J56" s="714" t="s">
        <v>913</v>
      </c>
      <c r="K56" s="674"/>
      <c r="L56" s="674"/>
      <c r="M56" s="674"/>
      <c r="N56" s="675"/>
      <c r="P56" s="766"/>
    </row>
    <row r="57" spans="1:16" ht="20.25" customHeight="1" thickBot="1" x14ac:dyDescent="0.2">
      <c r="A57" s="650"/>
      <c r="B57" s="717"/>
      <c r="C57" s="718" t="s">
        <v>190</v>
      </c>
      <c r="D57" s="1075" t="s">
        <v>209</v>
      </c>
      <c r="E57" s="1075"/>
      <c r="F57" s="1075"/>
      <c r="G57" s="1075"/>
      <c r="H57" s="1075"/>
      <c r="I57" s="719"/>
      <c r="J57" s="720"/>
      <c r="K57" s="721" t="s">
        <v>172</v>
      </c>
      <c r="L57" s="760">
        <f>(L55+L31+L32+L35)-(L41+L45+L53)-L56</f>
        <v>0</v>
      </c>
      <c r="M57" s="760">
        <f>(M55+M31+M32+M35)-(M41+M45+M53)-M56</f>
        <v>0</v>
      </c>
      <c r="N57" s="761">
        <f>(N55+N31+N32+N35)-(N41+N45+N53)-N56</f>
        <v>0</v>
      </c>
      <c r="P57" s="766"/>
    </row>
    <row r="58" spans="1:16" ht="18" customHeight="1" x14ac:dyDescent="0.15">
      <c r="A58" s="650"/>
      <c r="B58" s="666" t="s">
        <v>210</v>
      </c>
      <c r="C58" s="724"/>
      <c r="D58" s="725"/>
      <c r="E58" s="725"/>
      <c r="F58" s="726"/>
      <c r="G58" s="726"/>
      <c r="H58" s="726"/>
      <c r="I58" s="726"/>
      <c r="J58" s="670"/>
      <c r="K58" s="670"/>
      <c r="L58" s="739"/>
      <c r="M58" s="739"/>
      <c r="N58" s="740"/>
      <c r="P58" s="766"/>
    </row>
    <row r="59" spans="1:16" ht="53.1" customHeight="1" x14ac:dyDescent="0.15">
      <c r="A59" s="650"/>
      <c r="B59" s="741"/>
      <c r="C59" s="742" t="s">
        <v>127</v>
      </c>
      <c r="D59" s="1076" t="s">
        <v>211</v>
      </c>
      <c r="E59" s="1076"/>
      <c r="F59" s="1077"/>
      <c r="G59" s="1077"/>
      <c r="H59" s="1077"/>
      <c r="I59" s="1077"/>
      <c r="J59" s="1077"/>
      <c r="K59" s="743" t="s">
        <v>172</v>
      </c>
      <c r="L59" s="744"/>
      <c r="M59" s="744"/>
      <c r="N59" s="745"/>
      <c r="P59" s="766"/>
    </row>
    <row r="60" spans="1:16" ht="56.1" customHeight="1" x14ac:dyDescent="0.15">
      <c r="A60" s="650"/>
      <c r="B60" s="741"/>
      <c r="C60" s="742" t="s">
        <v>135</v>
      </c>
      <c r="D60" s="1076" t="s">
        <v>212</v>
      </c>
      <c r="E60" s="1076"/>
      <c r="F60" s="1077"/>
      <c r="G60" s="1077"/>
      <c r="H60" s="1077"/>
      <c r="I60" s="1077"/>
      <c r="J60" s="1077"/>
      <c r="K60" s="743" t="s">
        <v>172</v>
      </c>
      <c r="L60" s="746"/>
      <c r="M60" s="746"/>
      <c r="N60" s="747"/>
      <c r="P60" s="766"/>
    </row>
    <row r="61" spans="1:16" ht="53.1" customHeight="1" thickBot="1" x14ac:dyDescent="0.2">
      <c r="A61" s="650"/>
      <c r="B61" s="748"/>
      <c r="C61" s="749" t="s">
        <v>140</v>
      </c>
      <c r="D61" s="1067" t="s">
        <v>213</v>
      </c>
      <c r="E61" s="1067"/>
      <c r="F61" s="1068"/>
      <c r="G61" s="1068"/>
      <c r="H61" s="1068"/>
      <c r="I61" s="1068"/>
      <c r="J61" s="1068"/>
      <c r="K61" s="750" t="s">
        <v>172</v>
      </c>
      <c r="L61" s="751"/>
      <c r="M61" s="751"/>
      <c r="N61" s="752"/>
      <c r="P61" s="766"/>
    </row>
    <row r="62" spans="1:16" s="614" customFormat="1" ht="7.5" customHeight="1" x14ac:dyDescent="0.15">
      <c r="B62" s="755"/>
      <c r="C62" s="756"/>
      <c r="D62" s="650"/>
      <c r="E62" s="650"/>
      <c r="F62" s="650"/>
      <c r="G62" s="650"/>
      <c r="H62" s="650"/>
      <c r="I62" s="650"/>
      <c r="J62" s="650"/>
      <c r="K62" s="650"/>
      <c r="L62" s="899"/>
      <c r="M62" s="899"/>
      <c r="N62" s="899"/>
    </row>
    <row r="63" spans="1:16" s="614" customFormat="1" ht="14.85" customHeight="1" x14ac:dyDescent="0.15">
      <c r="B63" s="650" t="s">
        <v>214</v>
      </c>
      <c r="C63" s="756"/>
      <c r="D63" s="921" t="s">
        <v>944</v>
      </c>
      <c r="F63" s="650"/>
      <c r="G63" s="650"/>
      <c r="H63" s="650"/>
      <c r="I63" s="650"/>
      <c r="J63" s="650"/>
      <c r="K63" s="650"/>
      <c r="L63" s="899"/>
      <c r="M63" s="899"/>
      <c r="N63" s="899"/>
    </row>
    <row r="64" spans="1:16" s="757" customFormat="1" x14ac:dyDescent="0.15">
      <c r="A64" s="614"/>
      <c r="B64" s="959" t="s">
        <v>215</v>
      </c>
      <c r="C64" s="960"/>
      <c r="D64" s="959" t="s">
        <v>937</v>
      </c>
      <c r="E64" s="959"/>
      <c r="F64" s="959"/>
      <c r="G64" s="959"/>
      <c r="H64" s="959"/>
      <c r="I64" s="959"/>
      <c r="J64" s="959"/>
      <c r="K64" s="959"/>
      <c r="L64" s="961"/>
    </row>
    <row r="65" spans="1:14" s="757" customFormat="1" x14ac:dyDescent="0.15">
      <c r="A65" s="614"/>
      <c r="B65" s="650" t="s">
        <v>216</v>
      </c>
      <c r="C65" s="649"/>
      <c r="D65" s="650" t="s">
        <v>217</v>
      </c>
      <c r="E65" s="650"/>
      <c r="F65" s="654"/>
      <c r="G65" s="654"/>
      <c r="H65" s="654"/>
      <c r="I65" s="654"/>
      <c r="J65" s="655"/>
      <c r="K65" s="655"/>
    </row>
    <row r="66" spans="1:14" ht="38.450000000000003" customHeight="1" x14ac:dyDescent="0.15">
      <c r="B66" s="962" t="s">
        <v>914</v>
      </c>
      <c r="C66" s="960"/>
      <c r="D66" s="1066" t="s">
        <v>938</v>
      </c>
      <c r="E66" s="1066"/>
      <c r="F66" s="1066"/>
      <c r="G66" s="1066"/>
      <c r="H66" s="1066"/>
      <c r="I66" s="1066"/>
      <c r="J66" s="1066"/>
      <c r="K66" s="1066"/>
      <c r="L66" s="1066"/>
      <c r="M66" s="1066"/>
      <c r="N66" s="1066"/>
    </row>
    <row r="67" spans="1:14" ht="21.75" customHeight="1" x14ac:dyDescent="0.15">
      <c r="B67" s="812"/>
      <c r="C67" s="963"/>
      <c r="D67" s="812" t="s">
        <v>939</v>
      </c>
      <c r="E67" s="812"/>
      <c r="F67" s="964"/>
      <c r="G67" s="964"/>
      <c r="H67" s="964"/>
      <c r="I67" s="964"/>
      <c r="J67" s="965"/>
      <c r="K67" s="965"/>
      <c r="L67" s="812"/>
      <c r="M67" s="812"/>
      <c r="N67" s="812"/>
    </row>
    <row r="68" spans="1:14" ht="21.75" customHeight="1" x14ac:dyDescent="0.15">
      <c r="B68" s="812"/>
      <c r="C68" s="963"/>
      <c r="D68" s="812" t="s">
        <v>915</v>
      </c>
      <c r="E68" s="812"/>
      <c r="F68" s="964"/>
      <c r="G68" s="964"/>
      <c r="H68" s="964"/>
      <c r="I68" s="964"/>
      <c r="J68" s="965"/>
      <c r="K68" s="965"/>
      <c r="L68" s="812"/>
      <c r="M68" s="812"/>
      <c r="N68" s="812"/>
    </row>
    <row r="69" spans="1:14" ht="21.75" customHeight="1" x14ac:dyDescent="0.15">
      <c r="B69" s="812"/>
      <c r="C69" s="963"/>
      <c r="D69" s="812" t="s">
        <v>940</v>
      </c>
      <c r="E69" s="812"/>
      <c r="F69" s="964"/>
      <c r="G69" s="964"/>
      <c r="H69" s="964"/>
      <c r="I69" s="964"/>
      <c r="J69" s="965"/>
      <c r="K69" s="965"/>
      <c r="L69" s="812"/>
      <c r="M69" s="812"/>
      <c r="N69" s="812"/>
    </row>
    <row r="70" spans="1:14" ht="21.75" customHeight="1" x14ac:dyDescent="0.15">
      <c r="B70" s="812"/>
      <c r="C70" s="963"/>
      <c r="D70" s="812" t="s">
        <v>916</v>
      </c>
      <c r="E70" s="812"/>
      <c r="F70" s="964"/>
      <c r="G70" s="964"/>
      <c r="H70" s="964"/>
      <c r="I70" s="964"/>
      <c r="J70" s="965"/>
      <c r="K70" s="965"/>
      <c r="L70" s="812"/>
      <c r="M70" s="812"/>
      <c r="N70" s="812"/>
    </row>
    <row r="71" spans="1:14" ht="21.75" customHeight="1" x14ac:dyDescent="0.15">
      <c r="B71" s="812"/>
      <c r="C71" s="963"/>
      <c r="D71" s="812" t="s">
        <v>917</v>
      </c>
      <c r="E71" s="812"/>
      <c r="F71" s="964"/>
      <c r="G71" s="964"/>
      <c r="H71" s="964"/>
      <c r="I71" s="964"/>
      <c r="J71" s="965"/>
      <c r="K71" s="965"/>
      <c r="L71" s="812"/>
      <c r="M71" s="812"/>
      <c r="N71" s="812"/>
    </row>
    <row r="72" spans="1:14" ht="21.75" customHeight="1" x14ac:dyDescent="0.15">
      <c r="B72" s="812"/>
      <c r="C72" s="963"/>
      <c r="D72" s="812" t="s">
        <v>941</v>
      </c>
      <c r="E72" s="812"/>
      <c r="F72" s="964"/>
      <c r="G72" s="964"/>
      <c r="H72" s="964"/>
      <c r="I72" s="964"/>
      <c r="J72" s="965"/>
      <c r="K72" s="965"/>
      <c r="L72" s="812"/>
      <c r="M72" s="812"/>
      <c r="N72" s="812"/>
    </row>
    <row r="73" spans="1:14" ht="21.75" customHeight="1" x14ac:dyDescent="0.15">
      <c r="B73" s="812"/>
      <c r="C73" s="963"/>
      <c r="D73" s="812" t="s">
        <v>918</v>
      </c>
      <c r="E73" s="812"/>
      <c r="F73" s="964"/>
      <c r="G73" s="964"/>
      <c r="H73" s="964"/>
      <c r="I73" s="964"/>
      <c r="J73" s="965"/>
      <c r="K73" s="965"/>
      <c r="L73" s="812"/>
      <c r="M73" s="812"/>
      <c r="N73" s="812"/>
    </row>
    <row r="74" spans="1:14" ht="21.75" customHeight="1" x14ac:dyDescent="0.15">
      <c r="B74" s="812"/>
      <c r="C74" s="963"/>
      <c r="D74" s="812" t="s">
        <v>919</v>
      </c>
      <c r="E74" s="812"/>
      <c r="F74" s="964"/>
      <c r="G74" s="964"/>
      <c r="H74" s="964"/>
      <c r="I74" s="964"/>
      <c r="J74" s="965"/>
      <c r="K74" s="965"/>
      <c r="L74" s="812"/>
      <c r="M74" s="812"/>
      <c r="N74" s="812"/>
    </row>
    <row r="75" spans="1:14" ht="21.75" customHeight="1" x14ac:dyDescent="0.15">
      <c r="B75" s="812"/>
      <c r="C75" s="963"/>
      <c r="D75" s="812" t="s">
        <v>942</v>
      </c>
      <c r="E75" s="812"/>
      <c r="F75" s="964"/>
      <c r="G75" s="964"/>
      <c r="H75" s="964"/>
      <c r="I75" s="964"/>
      <c r="J75" s="965"/>
      <c r="K75" s="965"/>
      <c r="L75" s="812"/>
      <c r="M75" s="812"/>
      <c r="N75" s="812"/>
    </row>
    <row r="76" spans="1:14" ht="21.75" customHeight="1" x14ac:dyDescent="0.15">
      <c r="B76" s="812"/>
      <c r="C76" s="963"/>
      <c r="D76" s="812"/>
      <c r="E76" s="812"/>
      <c r="F76" s="964"/>
      <c r="G76" s="964"/>
      <c r="H76" s="964"/>
      <c r="I76" s="964"/>
      <c r="J76" s="965"/>
      <c r="K76" s="965"/>
      <c r="L76" s="812"/>
      <c r="M76" s="812"/>
      <c r="N76" s="812"/>
    </row>
    <row r="77" spans="1:14" ht="21.75" customHeight="1" x14ac:dyDescent="0.15">
      <c r="D77" s="614" t="s">
        <v>920</v>
      </c>
    </row>
    <row r="78" spans="1:14" ht="21.75" customHeight="1" x14ac:dyDescent="0.15"/>
    <row r="79" spans="1:14" x14ac:dyDescent="0.15">
      <c r="B79" s="887"/>
      <c r="C79" s="887"/>
    </row>
  </sheetData>
  <mergeCells count="8">
    <mergeCell ref="D66:N66"/>
    <mergeCell ref="D61:J61"/>
    <mergeCell ref="B4:F4"/>
    <mergeCell ref="G4:J4"/>
    <mergeCell ref="D29:H29"/>
    <mergeCell ref="D57:H57"/>
    <mergeCell ref="D59:J59"/>
    <mergeCell ref="D60:J60"/>
  </mergeCells>
  <phoneticPr fontId="16"/>
  <pageMargins left="0.23622047244094491" right="0.35433070866141736" top="0.74803149606299213" bottom="0.44" header="0.31496062992125984" footer="0.31496062992125984"/>
  <pageSetup paperSize="9" scale="56" fitToHeight="0" orientation="portrait" r:id="rId1"/>
  <headerFooter>
    <oddHeader xml:space="preserve">&amp;R&amp;U開示版・非開示版&amp;U
※上記いずれかに丸をつけてください。
</oddHeader>
  </headerFooter>
  <rowBreaks count="1" manualBreakCount="1">
    <brk id="78"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7427D-45E1-4BE6-AEB0-469C6FA8AFB5}">
  <sheetPr>
    <tabColor rgb="FF92D050"/>
    <pageSetUpPr fitToPage="1"/>
  </sheetPr>
  <dimension ref="A1:S82"/>
  <sheetViews>
    <sheetView view="pageBreakPreview" zoomScale="85" zoomScaleNormal="85" zoomScaleSheetLayoutView="85" workbookViewId="0">
      <selection activeCell="G68" sqref="G68"/>
    </sheetView>
  </sheetViews>
  <sheetFormatPr defaultColWidth="9" defaultRowHeight="13.5" x14ac:dyDescent="0.15"/>
  <cols>
    <col min="1" max="2" width="2.5" style="614" customWidth="1"/>
    <col min="3" max="3" width="5.875" style="624" customWidth="1"/>
    <col min="4" max="5" width="5.875" style="614" customWidth="1"/>
    <col min="6" max="6" width="23" style="622" customWidth="1"/>
    <col min="7" max="7" width="8.5" style="622" customWidth="1"/>
    <col min="8" max="8" width="18.5" style="622" customWidth="1"/>
    <col min="9" max="9" width="2.875" style="622" customWidth="1"/>
    <col min="10" max="10" width="19.875" style="615" customWidth="1"/>
    <col min="11" max="11" width="20.125" style="615" customWidth="1"/>
    <col min="12" max="14" width="20.125" style="614" customWidth="1"/>
    <col min="15" max="15" width="3.875" style="614" customWidth="1"/>
    <col min="16" max="16" width="3.875" style="609" customWidth="1"/>
    <col min="17" max="17" width="11.125" style="609" customWidth="1"/>
    <col min="18" max="18" width="11.125" style="766" customWidth="1"/>
    <col min="19" max="19" width="11.125" style="609" customWidth="1"/>
    <col min="20" max="16384" width="9" style="609"/>
  </cols>
  <sheetData>
    <row r="1" spans="1:19" s="894" customFormat="1" ht="30" customHeight="1" x14ac:dyDescent="0.15">
      <c r="A1" s="890"/>
      <c r="B1" s="891" t="str">
        <f>コード!A1</f>
        <v>溶融亜鉛めっき鋼帯及び鋼板（輸入者）</v>
      </c>
      <c r="C1" s="649"/>
      <c r="D1" s="650"/>
      <c r="E1" s="650"/>
      <c r="F1" s="651"/>
      <c r="G1" s="651"/>
      <c r="H1" s="651"/>
      <c r="I1" s="892"/>
      <c r="J1" s="893"/>
      <c r="K1" s="893"/>
      <c r="L1" s="890"/>
      <c r="M1" s="890"/>
      <c r="N1" s="890"/>
      <c r="O1" s="890"/>
      <c r="R1" s="900"/>
    </row>
    <row r="2" spans="1:19" s="765" customFormat="1" ht="30" customHeight="1" x14ac:dyDescent="0.15">
      <c r="A2" s="648"/>
      <c r="B2" s="211" t="s">
        <v>168</v>
      </c>
      <c r="C2" s="649"/>
      <c r="D2" s="650"/>
      <c r="E2" s="650"/>
      <c r="F2" s="651"/>
      <c r="G2" s="163" t="s">
        <v>218</v>
      </c>
      <c r="H2" s="651"/>
      <c r="I2" s="652"/>
      <c r="J2" s="653"/>
      <c r="K2" s="653"/>
      <c r="L2" s="648"/>
      <c r="M2" s="648"/>
      <c r="N2" s="648"/>
      <c r="O2" s="648"/>
      <c r="P2" s="763"/>
      <c r="Q2" s="764"/>
      <c r="R2" s="763"/>
    </row>
    <row r="3" spans="1:19" ht="12" customHeight="1" thickBot="1" x14ac:dyDescent="0.2">
      <c r="A3" s="650"/>
      <c r="B3" s="650"/>
      <c r="C3" s="649"/>
      <c r="D3" s="650"/>
      <c r="E3" s="650"/>
      <c r="F3" s="654"/>
      <c r="G3" s="654"/>
      <c r="H3" s="654"/>
      <c r="I3" s="654"/>
      <c r="J3" s="655"/>
      <c r="K3" s="655"/>
      <c r="L3" s="650"/>
      <c r="M3" s="656"/>
      <c r="N3" s="656"/>
      <c r="O3" s="650"/>
      <c r="P3" s="766"/>
      <c r="S3" s="757"/>
    </row>
    <row r="4" spans="1:19" ht="17.100000000000001" customHeight="1" thickBot="1" x14ac:dyDescent="0.2">
      <c r="B4" s="1069" t="s">
        <v>10</v>
      </c>
      <c r="C4" s="1070"/>
      <c r="D4" s="1070"/>
      <c r="E4" s="1070"/>
      <c r="F4" s="1071"/>
      <c r="G4" s="1072" t="str">
        <f>IF(様式一覧表!D5="","",様式一覧表!D5)</f>
        <v/>
      </c>
      <c r="H4" s="1073"/>
      <c r="I4" s="1073"/>
      <c r="J4" s="1074"/>
      <c r="K4" s="650"/>
      <c r="L4" s="650"/>
      <c r="M4" s="650"/>
      <c r="N4" s="656"/>
      <c r="O4" s="651"/>
      <c r="P4" s="766"/>
    </row>
    <row r="5" spans="1:19" s="767" customFormat="1" ht="16.5" customHeight="1" thickBot="1" x14ac:dyDescent="0.2">
      <c r="A5" s="657"/>
      <c r="B5" s="658"/>
      <c r="C5" s="659"/>
      <c r="D5" s="658"/>
      <c r="E5" s="658"/>
      <c r="F5" s="658"/>
      <c r="G5" s="658"/>
      <c r="H5" s="658"/>
      <c r="I5" s="658"/>
      <c r="J5" s="658"/>
      <c r="K5" s="659"/>
      <c r="L5" s="659"/>
      <c r="M5" s="659"/>
      <c r="N5" s="660" t="s">
        <v>169</v>
      </c>
      <c r="O5" s="658"/>
      <c r="P5" s="766"/>
      <c r="Q5" s="609"/>
      <c r="R5" s="766"/>
      <c r="S5" s="768"/>
    </row>
    <row r="6" spans="1:19" ht="51" customHeight="1" thickBot="1" x14ac:dyDescent="0.2">
      <c r="A6" s="650"/>
      <c r="B6" s="661"/>
      <c r="C6" s="662"/>
      <c r="D6" s="663"/>
      <c r="E6" s="663"/>
      <c r="F6" s="664"/>
      <c r="G6" s="664"/>
      <c r="H6" s="664"/>
      <c r="I6" s="664"/>
      <c r="J6" s="665"/>
      <c r="K6" s="922" t="s">
        <v>928</v>
      </c>
      <c r="L6" s="923" t="s">
        <v>929</v>
      </c>
      <c r="M6" s="923" t="s">
        <v>930</v>
      </c>
      <c r="N6" s="924" t="s">
        <v>931</v>
      </c>
      <c r="O6" s="812"/>
      <c r="P6" s="766"/>
    </row>
    <row r="7" spans="1:19" ht="18" customHeight="1" x14ac:dyDescent="0.15">
      <c r="A7" s="650"/>
      <c r="B7" s="666" t="s">
        <v>170</v>
      </c>
      <c r="C7" s="667"/>
      <c r="D7" s="668"/>
      <c r="E7" s="668"/>
      <c r="F7" s="669"/>
      <c r="G7" s="669"/>
      <c r="H7" s="669"/>
      <c r="I7" s="669"/>
      <c r="J7" s="678"/>
      <c r="K7" s="678"/>
      <c r="L7" s="679"/>
      <c r="M7" s="680"/>
      <c r="N7" s="681"/>
      <c r="P7" s="766"/>
    </row>
    <row r="8" spans="1:19" ht="16.5" customHeight="1" x14ac:dyDescent="0.15">
      <c r="A8" s="650"/>
      <c r="B8" s="682"/>
      <c r="C8" s="683" t="s">
        <v>127</v>
      </c>
      <c r="D8" s="684" t="s">
        <v>171</v>
      </c>
      <c r="E8" s="672"/>
      <c r="F8" s="673"/>
      <c r="G8" s="673"/>
      <c r="H8" s="673"/>
      <c r="I8" s="673"/>
      <c r="J8" s="685" t="s">
        <v>871</v>
      </c>
      <c r="K8" s="686" t="s">
        <v>172</v>
      </c>
      <c r="L8" s="687" t="str">
        <f>IF('B-1'!L8="","","【"&amp;(IF(ABS('B-1'!L8)&gt;0,100,"0")&amp;"】"))</f>
        <v/>
      </c>
      <c r="M8" s="687" t="str">
        <f>IF('B-1'!M8="","","【"&amp;(IF('B-1'!M8&gt;='B-1'!L8,ROUND(100+ABS('B-1'!L8-'B-1'!M8)/ABS('B-1'!L8/100),0),ROUND(100-ABS('B-1'!L8-'B-1'!M8)/ABS('B-1'!L8/100),0))&amp;"】"))</f>
        <v/>
      </c>
      <c r="N8" s="688" t="str">
        <f>IF('B-1'!N8="","","【"&amp;(IF('B-1'!N8&gt;='B-1'!L8,ROUND(100+ABS('B-1'!L8-'B-1'!N8)/ABS('B-1'!L8/100),0),ROUND(100-ABS('B-1'!L8-'B-1'!N8)/ABS('B-1'!L8/100),0))&amp;"】"))</f>
        <v/>
      </c>
      <c r="P8" s="766"/>
    </row>
    <row r="9" spans="1:19" ht="16.5" customHeight="1" x14ac:dyDescent="0.15">
      <c r="A9" s="650"/>
      <c r="B9" s="682"/>
      <c r="C9" s="683" t="s">
        <v>135</v>
      </c>
      <c r="D9" s="684" t="s">
        <v>173</v>
      </c>
      <c r="E9" s="684"/>
      <c r="F9" s="689"/>
      <c r="G9" s="689"/>
      <c r="H9" s="689"/>
      <c r="I9" s="689"/>
      <c r="J9" s="690" t="s">
        <v>174</v>
      </c>
      <c r="K9" s="686" t="s">
        <v>172</v>
      </c>
      <c r="L9" s="676" t="str">
        <f>IF('B-1'!L9=0,"","【"&amp;(IF(ABS('B-1'!L9)&gt;0,100,"0")&amp;"】"))</f>
        <v/>
      </c>
      <c r="M9" s="676" t="str">
        <f>IFERROR("【"&amp;(IF('B-1'!M9&gt;='B-1'!L9,ROUND(100+ABS('B-1'!L9-'B-1'!M9)/ABS('B-1'!L9/100),0),ROUND(100-ABS('B-1'!L9-'B-1'!M9)/ABS('B-1'!L9/100),0))&amp;"】"),"")</f>
        <v/>
      </c>
      <c r="N9" s="677" t="str">
        <f>IFERROR("【"&amp;(IF('B-1'!N9&gt;='B-1'!L9,ROUND(100+ABS('B-1'!L9-'B-1'!N9)/ABS('B-1'!L9/100),0),ROUND(100-ABS('B-1'!L9-'B-1'!N9)/ABS('B-1'!L9/100),0))&amp;"】"),"")</f>
        <v/>
      </c>
      <c r="P9" s="766"/>
    </row>
    <row r="10" spans="1:19" ht="16.5" customHeight="1" x14ac:dyDescent="0.15">
      <c r="A10" s="650"/>
      <c r="B10" s="682"/>
      <c r="C10" s="691"/>
      <c r="D10" s="692" t="s">
        <v>175</v>
      </c>
      <c r="E10" s="693"/>
      <c r="F10" s="694"/>
      <c r="G10" s="673"/>
      <c r="H10" s="689"/>
      <c r="I10" s="689"/>
      <c r="J10" s="690" t="s">
        <v>872</v>
      </c>
      <c r="K10" s="686" t="s">
        <v>172</v>
      </c>
      <c r="L10" s="674" t="str">
        <f>IF('B-1'!L10="","","【"&amp;(IF(ABS('B-1'!L10)&gt;0,100,"0")&amp;"】"))</f>
        <v/>
      </c>
      <c r="M10" s="674" t="str">
        <f>IF('B-1'!M10="","","【"&amp;(IF('B-1'!M10&gt;='B-1'!L10,ROUND(100+ABS('B-1'!L10-'B-1'!M10)/ABS('B-1'!L10/100),0),ROUND(100-ABS('B-1'!L10-'B-1'!M10)/ABS('B-1'!L10/100),0))&amp;"】"))</f>
        <v/>
      </c>
      <c r="N10" s="675" t="str">
        <f>IF('B-1'!N10="","","【"&amp;(IF('B-1'!N10&gt;='B-1'!L10,ROUND(100+ABS('B-1'!L10-'B-1'!N10)/ABS('B-1'!L10/100),0),ROUND(100-ABS('B-1'!L10-'B-1'!N10)/ABS('B-1'!L10/100),0))&amp;"】"))</f>
        <v/>
      </c>
      <c r="P10" s="766"/>
    </row>
    <row r="11" spans="1:19" ht="16.5" customHeight="1" x14ac:dyDescent="0.15">
      <c r="A11" s="650"/>
      <c r="B11" s="682"/>
      <c r="C11" s="695"/>
      <c r="D11" s="696" t="s">
        <v>176</v>
      </c>
      <c r="E11" s="672"/>
      <c r="F11" s="673"/>
      <c r="G11" s="673"/>
      <c r="H11" s="673"/>
      <c r="I11" s="673"/>
      <c r="J11" s="685" t="s">
        <v>873</v>
      </c>
      <c r="K11" s="686" t="s">
        <v>172</v>
      </c>
      <c r="L11" s="674" t="str">
        <f>IF('B-1'!L11="","","【"&amp;(IF(ABS('B-1'!L11)&gt;0,100,"0")&amp;"】"))</f>
        <v/>
      </c>
      <c r="M11" s="674" t="str">
        <f>IF('B-1'!M11="","","【"&amp;(IF('B-1'!M11&gt;='B-1'!L11,ROUND(100+ABS('B-1'!L11-'B-1'!M11)/ABS('B-1'!L11/100),0),ROUND(100-ABS('B-1'!L11-'B-1'!M11)/ABS('B-1'!L11/100),0))&amp;"】"))</f>
        <v/>
      </c>
      <c r="N11" s="675" t="str">
        <f>IF('B-1'!N11="","","【"&amp;(IF('B-1'!N11&gt;='B-1'!L11,ROUND(100+ABS('B-1'!L11-'B-1'!N11)/ABS('B-1'!L11/100),0),ROUND(100-ABS('B-1'!L11-'B-1'!N11)/ABS('B-1'!L11/100),0))&amp;"】"))</f>
        <v/>
      </c>
      <c r="P11" s="766"/>
    </row>
    <row r="12" spans="1:19" ht="16.5" customHeight="1" x14ac:dyDescent="0.15">
      <c r="A12" s="650"/>
      <c r="B12" s="682"/>
      <c r="C12" s="691" t="s">
        <v>140</v>
      </c>
      <c r="D12" s="650" t="s">
        <v>177</v>
      </c>
      <c r="E12" s="650"/>
      <c r="F12" s="654"/>
      <c r="G12" s="654"/>
      <c r="H12" s="654"/>
      <c r="I12" s="689"/>
      <c r="J12" s="690" t="s">
        <v>178</v>
      </c>
      <c r="K12" s="686" t="s">
        <v>172</v>
      </c>
      <c r="L12" s="676" t="str">
        <f>IF('B-1'!L12=0,"","【"&amp;(IF(ABS('B-1'!L12)&gt;0,100,"0")&amp;"】"))</f>
        <v/>
      </c>
      <c r="M12" s="676" t="str">
        <f>IFERROR("【"&amp;(IF('B-1'!M12&gt;='B-1'!L12,ROUND(100+ABS('B-1'!L12-'B-1'!M12)/ABS('B-1'!L12/100),0),ROUND(100-ABS('B-1'!L12-'B-1'!M12)/ABS('B-1'!L12/100),0))&amp;"】"),"")</f>
        <v/>
      </c>
      <c r="N12" s="677" t="str">
        <f>IFERROR("【"&amp;(IF('B-1'!N12&gt;='B-1'!L12,ROUND(100+ABS('B-1'!L12-'B-1'!N12)/ABS('B-1'!L12/100),0),ROUND(100-ABS('B-1'!L12-'B-1'!N12)/ABS('B-1'!L12/100),0))&amp;"】"),"")</f>
        <v/>
      </c>
      <c r="P12" s="766"/>
    </row>
    <row r="13" spans="1:19" ht="16.5" customHeight="1" x14ac:dyDescent="0.15">
      <c r="A13" s="650"/>
      <c r="B13" s="682"/>
      <c r="C13" s="691"/>
      <c r="D13" s="692" t="s">
        <v>175</v>
      </c>
      <c r="E13" s="693"/>
      <c r="F13" s="694"/>
      <c r="G13" s="673"/>
      <c r="H13" s="689"/>
      <c r="I13" s="689"/>
      <c r="J13" s="690" t="s">
        <v>874</v>
      </c>
      <c r="K13" s="686" t="s">
        <v>172</v>
      </c>
      <c r="L13" s="674" t="str">
        <f>IF('B-1'!L13="","","【"&amp;(IF(ABS('B-1'!L13)&gt;0,100,"0")&amp;"】"))</f>
        <v/>
      </c>
      <c r="M13" s="674" t="str">
        <f>IF('B-1'!M13="","","【"&amp;(IF('B-1'!M13&gt;='B-1'!L13,ROUND(100+ABS('B-1'!L13-'B-1'!M13)/ABS('B-1'!L13/100),0),ROUND(100-ABS('B-1'!L13-'B-1'!M13)/ABS('B-1'!L13/100),0))&amp;"】"))</f>
        <v/>
      </c>
      <c r="N13" s="675" t="str">
        <f>IF('B-1'!N13="","","【"&amp;(IF('B-1'!N13&gt;='B-1'!L13,ROUND(100+ABS('B-1'!L13-'B-1'!N13)/ABS('B-1'!L13/100),0),ROUND(100-ABS('B-1'!L13-'B-1'!N13)/ABS('B-1'!L13/100),0))&amp;"】"))</f>
        <v/>
      </c>
      <c r="P13" s="766"/>
    </row>
    <row r="14" spans="1:19" ht="16.5" customHeight="1" x14ac:dyDescent="0.15">
      <c r="A14" s="650"/>
      <c r="B14" s="682"/>
      <c r="C14" s="697"/>
      <c r="D14" s="692" t="s">
        <v>176</v>
      </c>
      <c r="E14" s="693"/>
      <c r="F14" s="694"/>
      <c r="G14" s="673"/>
      <c r="H14" s="673"/>
      <c r="I14" s="673"/>
      <c r="J14" s="685" t="s">
        <v>875</v>
      </c>
      <c r="K14" s="686" t="s">
        <v>172</v>
      </c>
      <c r="L14" s="676" t="str">
        <f>IF('B-1'!L14=0,"","【"&amp;(IF(ABS('B-1'!L14)&gt;0,100,"0")&amp;"】"))</f>
        <v/>
      </c>
      <c r="M14" s="676" t="str">
        <f>IFERROR("【"&amp;(IF('B-1'!M14&gt;='B-1'!L14,ROUND(100+ABS('B-1'!L14-'B-1'!M14)/ABS('B-1'!L14/100),0),ROUND(100-ABS('B-1'!L14-'B-1'!M14)/ABS('B-1'!L14/100),0))&amp;"】"),"")</f>
        <v/>
      </c>
      <c r="N14" s="677" t="str">
        <f>IFERROR("【"&amp;(IF('B-1'!N14&gt;='B-1'!L14,ROUND(100+ABS('B-1'!L14-'B-1'!N14)/ABS('B-1'!L14/100),0),ROUND(100-ABS('B-1'!L14-'B-1'!N14)/ABS('B-1'!L14/100),0))&amp;"】"),"")</f>
        <v/>
      </c>
      <c r="P14" s="766"/>
    </row>
    <row r="15" spans="1:19" ht="16.5" customHeight="1" x14ac:dyDescent="0.15">
      <c r="A15" s="650"/>
      <c r="B15" s="682"/>
      <c r="C15" s="691"/>
      <c r="D15" s="698"/>
      <c r="E15" s="699" t="s">
        <v>179</v>
      </c>
      <c r="F15" s="700"/>
      <c r="G15" s="701" t="s">
        <v>180</v>
      </c>
      <c r="H15" s="702" t="str">
        <f>IF('B-1'!H15="","",'B-1'!H15)</f>
        <v/>
      </c>
      <c r="I15" s="673" t="s">
        <v>117</v>
      </c>
      <c r="J15" s="685" t="s">
        <v>876</v>
      </c>
      <c r="K15" s="686" t="s">
        <v>172</v>
      </c>
      <c r="L15" s="674" t="str">
        <f>IF('B-1'!L15="","","【"&amp;(IF(ABS('B-1'!L15)&gt;0,100,"0")&amp;"】"))</f>
        <v/>
      </c>
      <c r="M15" s="674" t="str">
        <f>IF('B-1'!M15="","","【"&amp;(IF('B-1'!M15&gt;='B-1'!L15,ROUND(100+ABS('B-1'!L15-'B-1'!M15)/ABS('B-1'!L15/100),0),ROUND(100-ABS('B-1'!L15-'B-1'!M15)/ABS('B-1'!L15/100),0))&amp;"】"))</f>
        <v/>
      </c>
      <c r="N15" s="675" t="str">
        <f>IF('B-1'!N15="","","【"&amp;(IF('B-1'!N15&gt;='B-1'!L15,ROUND(100+ABS('B-1'!L15-'B-1'!N15)/ABS('B-1'!L15/100),0),ROUND(100-ABS('B-1'!L15-'B-1'!N15)/ABS('B-1'!L15/100),0))&amp;"】"))</f>
        <v/>
      </c>
      <c r="P15" s="766"/>
    </row>
    <row r="16" spans="1:19" ht="16.5" customHeight="1" x14ac:dyDescent="0.15">
      <c r="A16" s="650"/>
      <c r="B16" s="682"/>
      <c r="C16" s="691"/>
      <c r="D16" s="703"/>
      <c r="E16" s="699" t="s">
        <v>179</v>
      </c>
      <c r="F16" s="700"/>
      <c r="G16" s="701" t="s">
        <v>180</v>
      </c>
      <c r="H16" s="702" t="str">
        <f>IF('B-1'!H16="","",'B-1'!H16)</f>
        <v/>
      </c>
      <c r="I16" s="673" t="s">
        <v>117</v>
      </c>
      <c r="J16" s="685" t="s">
        <v>877</v>
      </c>
      <c r="K16" s="686" t="s">
        <v>172</v>
      </c>
      <c r="L16" s="674" t="str">
        <f>IF('B-1'!L16="","","【"&amp;(IF(ABS('B-1'!L16)&gt;0,100,"0")&amp;"】"))</f>
        <v/>
      </c>
      <c r="M16" s="674" t="str">
        <f>IF('B-1'!M16="","","【"&amp;(IF('B-1'!M16&gt;='B-1'!L16,ROUND(100+ABS('B-1'!L16-'B-1'!M16)/ABS('B-1'!L16/100),0),ROUND(100-ABS('B-1'!L16-'B-1'!M16)/ABS('B-1'!L16/100),0))&amp;"】"))</f>
        <v/>
      </c>
      <c r="N16" s="675" t="str">
        <f>IF('B-1'!N16="","","【"&amp;(IF('B-1'!N16&gt;='B-1'!L16,ROUND(100+ABS('B-1'!L16-'B-1'!N16)/ABS('B-1'!L16/100),0),ROUND(100-ABS('B-1'!L16-'B-1'!N16)/ABS('B-1'!L16/100),0))&amp;"】"))</f>
        <v/>
      </c>
      <c r="P16" s="766"/>
    </row>
    <row r="17" spans="1:19" s="614" customFormat="1" ht="16.5" customHeight="1" x14ac:dyDescent="0.15">
      <c r="A17" s="650"/>
      <c r="B17" s="682"/>
      <c r="C17" s="697"/>
      <c r="D17" s="704" t="s">
        <v>181</v>
      </c>
      <c r="E17" s="672"/>
      <c r="F17" s="673"/>
      <c r="G17" s="673"/>
      <c r="H17" s="673"/>
      <c r="I17" s="673"/>
      <c r="J17" s="685" t="s">
        <v>878</v>
      </c>
      <c r="K17" s="686" t="s">
        <v>172</v>
      </c>
      <c r="L17" s="674" t="str">
        <f>IF('B-1'!L17="","","【"&amp;(IF(ABS('B-1'!L17)&gt;0,100,"0")&amp;"】"))</f>
        <v/>
      </c>
      <c r="M17" s="674" t="str">
        <f>IF('B-1'!M17="","","【"&amp;(IF('B-1'!M17&gt;='B-1'!L17,ROUND(100+ABS('B-1'!L17-'B-1'!M17)/ABS('B-1'!L17/100),0),ROUND(100-ABS('B-1'!L17-'B-1'!M17)/ABS('B-1'!L17/100),0))&amp;"】"))</f>
        <v/>
      </c>
      <c r="N17" s="675" t="str">
        <f>IF('B-1'!N17="","","【"&amp;(IF('B-1'!N17&gt;='B-1'!L17,ROUND(100+ABS('B-1'!L17-'B-1'!N17)/ABS('B-1'!L17/100),0),ROUND(100-ABS('B-1'!L17-'B-1'!N17)/ABS('B-1'!L17/100),0))&amp;"】"))</f>
        <v/>
      </c>
      <c r="P17" s="766"/>
      <c r="Q17" s="609"/>
      <c r="R17" s="766"/>
      <c r="S17" s="609"/>
    </row>
    <row r="18" spans="1:19" s="614" customFormat="1" ht="16.5" customHeight="1" x14ac:dyDescent="0.15">
      <c r="A18" s="650"/>
      <c r="B18" s="682"/>
      <c r="C18" s="683" t="s">
        <v>147</v>
      </c>
      <c r="D18" s="684" t="s">
        <v>182</v>
      </c>
      <c r="E18" s="650"/>
      <c r="F18" s="705"/>
      <c r="G18" s="706"/>
      <c r="H18" s="689"/>
      <c r="I18" s="689"/>
      <c r="J18" s="707" t="s">
        <v>879</v>
      </c>
      <c r="K18" s="686" t="s">
        <v>172</v>
      </c>
      <c r="L18" s="676" t="str">
        <f>IF('B-1'!L18=0,"","【"&amp;(IF(ABS('B-1'!L18)&gt;0,100,"0")&amp;"】"))</f>
        <v/>
      </c>
      <c r="M18" s="676" t="str">
        <f>IFERROR("【"&amp;(IF('B-1'!M18&gt;='B-1'!L18,ROUND(100+ABS('B-1'!L18-'B-1'!M18)/ABS('B-1'!L18/100),0),ROUND(100-ABS('B-1'!L18-'B-1'!M18)/ABS('B-1'!L18/100),0))&amp;"】"),"")</f>
        <v/>
      </c>
      <c r="N18" s="677" t="str">
        <f>IFERROR("【"&amp;(IF('B-1'!N18&gt;='B-1'!L18,ROUND(100+ABS('B-1'!L18-'B-1'!N18)/ABS('B-1'!L18/100),0),ROUND(100-ABS('B-1'!L18-'B-1'!N18)/ABS('B-1'!L18/100),0))&amp;"】"),"")</f>
        <v/>
      </c>
      <c r="P18" s="766"/>
      <c r="Q18" s="609"/>
      <c r="R18" s="766"/>
      <c r="S18" s="609"/>
    </row>
    <row r="19" spans="1:19" s="614" customFormat="1" ht="16.5" customHeight="1" x14ac:dyDescent="0.15">
      <c r="A19" s="650"/>
      <c r="B19" s="682"/>
      <c r="C19" s="691"/>
      <c r="D19" s="692" t="s">
        <v>175</v>
      </c>
      <c r="E19" s="693"/>
      <c r="F19" s="694"/>
      <c r="G19" s="673"/>
      <c r="H19" s="689"/>
      <c r="I19" s="689"/>
      <c r="J19" s="690" t="s">
        <v>880</v>
      </c>
      <c r="K19" s="686" t="s">
        <v>172</v>
      </c>
      <c r="L19" s="674" t="str">
        <f>IF('B-1'!L19="","","【"&amp;(IF(ABS('B-1'!L19)&gt;0,100,"0")&amp;"】"))</f>
        <v/>
      </c>
      <c r="M19" s="674" t="str">
        <f>IF('B-1'!M19="","","【"&amp;(IF('B-1'!M19&gt;='B-1'!L19,ROUND(100+ABS('B-1'!L19-'B-1'!M19)/ABS('B-1'!L19/100),0),ROUND(100-ABS('B-1'!L19-'B-1'!M19)/ABS('B-1'!L19/100),0))&amp;"】"))</f>
        <v/>
      </c>
      <c r="N19" s="675" t="str">
        <f>IF('B-1'!N19="","","【"&amp;(IF('B-1'!N19&gt;='B-1'!L19,ROUND(100+ABS('B-1'!L19-'B-1'!N19)/ABS('B-1'!L19/100),0),ROUND(100-ABS('B-1'!L19-'B-1'!N19)/ABS('B-1'!L19/100),0))&amp;"】"))</f>
        <v/>
      </c>
      <c r="P19" s="766"/>
      <c r="Q19" s="609"/>
      <c r="R19" s="766"/>
      <c r="S19" s="609"/>
    </row>
    <row r="20" spans="1:19" s="614" customFormat="1" ht="16.5" customHeight="1" x14ac:dyDescent="0.15">
      <c r="A20" s="650"/>
      <c r="B20" s="682"/>
      <c r="C20" s="697"/>
      <c r="D20" s="692" t="s">
        <v>176</v>
      </c>
      <c r="E20" s="693"/>
      <c r="F20" s="694"/>
      <c r="G20" s="673"/>
      <c r="H20" s="673"/>
      <c r="I20" s="673"/>
      <c r="J20" s="685" t="s">
        <v>881</v>
      </c>
      <c r="K20" s="686" t="s">
        <v>172</v>
      </c>
      <c r="L20" s="674" t="str">
        <f>IF('B-1'!L20="","","【"&amp;(IF(ABS('B-1'!L20)&gt;0,100,"0")&amp;"】"))</f>
        <v/>
      </c>
      <c r="M20" s="674" t="str">
        <f>IF('B-1'!M20="","","【"&amp;(IF('B-1'!M20&gt;='B-1'!L20,ROUND(100+ABS('B-1'!L20-'B-1'!M20)/ABS('B-1'!L20/100),0),ROUND(100-ABS('B-1'!L20-'B-1'!M20)/ABS('B-1'!L20/100),0))&amp;"】"))</f>
        <v/>
      </c>
      <c r="N20" s="675" t="str">
        <f>IF('B-1'!N20="","","【"&amp;(IF('B-1'!N20&gt;='B-1'!L20,ROUND(100+ABS('B-1'!L20-'B-1'!N20)/ABS('B-1'!L20/100),0),ROUND(100-ABS('B-1'!L20-'B-1'!N20)/ABS('B-1'!L20/100),0))&amp;"】"))</f>
        <v/>
      </c>
      <c r="P20" s="766"/>
      <c r="Q20" s="609"/>
      <c r="R20" s="766"/>
      <c r="S20" s="609"/>
    </row>
    <row r="21" spans="1:19" s="614" customFormat="1" ht="16.5" customHeight="1" x14ac:dyDescent="0.15">
      <c r="A21" s="650"/>
      <c r="B21" s="682"/>
      <c r="C21" s="708"/>
      <c r="D21" s="696" t="s">
        <v>181</v>
      </c>
      <c r="E21" s="672"/>
      <c r="F21" s="673"/>
      <c r="G21" s="673"/>
      <c r="H21" s="673"/>
      <c r="I21" s="673"/>
      <c r="J21" s="685" t="s">
        <v>882</v>
      </c>
      <c r="K21" s="686" t="s">
        <v>172</v>
      </c>
      <c r="L21" s="674" t="str">
        <f>IF('B-1'!L21="","","【"&amp;(IF(ABS('B-1'!L21)&gt;0,100,"0")&amp;"】"))</f>
        <v/>
      </c>
      <c r="M21" s="674" t="str">
        <f>IF('B-1'!M21="","","【"&amp;(IF('B-1'!M21&gt;='B-1'!L21,ROUND(100+ABS('B-1'!L21-'B-1'!M21)/ABS('B-1'!L21/100),0),ROUND(100-ABS('B-1'!L21-'B-1'!M21)/ABS('B-1'!L21/100),0))&amp;"】"))</f>
        <v/>
      </c>
      <c r="N21" s="675" t="str">
        <f>IF('B-1'!N21="","","【"&amp;(IF('B-1'!N21&gt;='B-1'!L21,ROUND(100+ABS('B-1'!L21-'B-1'!N21)/ABS('B-1'!L21/100),0),ROUND(100-ABS('B-1'!L21-'B-1'!N21)/ABS('B-1'!L21/100),0))&amp;"】"))</f>
        <v/>
      </c>
      <c r="P21" s="766"/>
      <c r="Q21" s="609"/>
      <c r="R21" s="766"/>
      <c r="S21" s="609"/>
    </row>
    <row r="22" spans="1:19" s="614" customFormat="1" ht="16.5" customHeight="1" x14ac:dyDescent="0.15">
      <c r="A22" s="650"/>
      <c r="B22" s="682"/>
      <c r="C22" s="683" t="s">
        <v>153</v>
      </c>
      <c r="D22" s="684" t="s">
        <v>183</v>
      </c>
      <c r="E22" s="684"/>
      <c r="F22" s="689"/>
      <c r="G22" s="689"/>
      <c r="H22" s="689"/>
      <c r="I22" s="689"/>
      <c r="J22" s="690" t="s">
        <v>184</v>
      </c>
      <c r="K22" s="686" t="s">
        <v>172</v>
      </c>
      <c r="L22" s="676" t="str">
        <f>IF('B-1'!L22=0,"","【"&amp;(IF(ABS('B-1'!L22)&gt;0,100,"0")&amp;"】"))</f>
        <v/>
      </c>
      <c r="M22" s="676" t="str">
        <f>IFERROR("【"&amp;(IF('B-1'!M22&gt;='B-1'!L22,ROUND(100+ABS('B-1'!L22-'B-1'!M22)/ABS('B-1'!L22/100),0),ROUND(100-ABS('B-1'!L22-'B-1'!M22)/ABS('B-1'!L22/100),0))&amp;"】"),"")</f>
        <v/>
      </c>
      <c r="N22" s="677" t="str">
        <f>IFERROR("【"&amp;(IF('B-1'!N22&gt;='B-1'!L22,ROUND(100+ABS('B-1'!L22-'B-1'!N22)/ABS('B-1'!L22/100),0),ROUND(100-ABS('B-1'!L22-'B-1'!N22)/ABS('B-1'!L22/100),0))&amp;"】"),"")</f>
        <v/>
      </c>
      <c r="P22" s="766"/>
      <c r="Q22" s="609"/>
      <c r="R22" s="766"/>
      <c r="S22" s="609"/>
    </row>
    <row r="23" spans="1:19" s="614" customFormat="1" ht="16.5" customHeight="1" x14ac:dyDescent="0.15">
      <c r="A23" s="650"/>
      <c r="B23" s="682"/>
      <c r="C23" s="691"/>
      <c r="D23" s="692" t="s">
        <v>175</v>
      </c>
      <c r="E23" s="709"/>
      <c r="F23" s="696"/>
      <c r="G23" s="673"/>
      <c r="H23" s="689"/>
      <c r="I23" s="689"/>
      <c r="J23" s="690" t="s">
        <v>883</v>
      </c>
      <c r="K23" s="686" t="s">
        <v>172</v>
      </c>
      <c r="L23" s="674" t="str">
        <f>IF('B-1'!L23="","","【"&amp;(IF(ABS('B-1'!L23)&gt;0,100,"0")&amp;"】"))</f>
        <v/>
      </c>
      <c r="M23" s="674" t="str">
        <f>IF('B-1'!M23="","","【"&amp;(IF('B-1'!M23&gt;='B-1'!L23,ROUND(100+ABS('B-1'!L23-'B-1'!M23)/ABS('B-1'!L23/100),0),ROUND(100-ABS('B-1'!L23-'B-1'!M23)/ABS('B-1'!L23/100),0))&amp;"】"))</f>
        <v/>
      </c>
      <c r="N23" s="675" t="str">
        <f>IF('B-1'!N23="","","【"&amp;(IF('B-1'!N23&gt;='B-1'!L23,ROUND(100+ABS('B-1'!L23-'B-1'!N23)/ABS('B-1'!L23/100),0),ROUND(100-ABS('B-1'!L23-'B-1'!N23)/ABS('B-1'!L23/100),0))&amp;"】"))</f>
        <v/>
      </c>
      <c r="P23" s="766"/>
      <c r="Q23" s="609"/>
      <c r="R23" s="766"/>
      <c r="S23" s="609"/>
    </row>
    <row r="24" spans="1:19" s="614" customFormat="1" ht="16.5" customHeight="1" x14ac:dyDescent="0.15">
      <c r="A24" s="650"/>
      <c r="B24" s="682"/>
      <c r="C24" s="697"/>
      <c r="D24" s="692" t="s">
        <v>176</v>
      </c>
      <c r="E24" s="693"/>
      <c r="F24" s="694"/>
      <c r="G24" s="673"/>
      <c r="H24" s="673"/>
      <c r="I24" s="710"/>
      <c r="J24" s="685" t="s">
        <v>884</v>
      </c>
      <c r="K24" s="686" t="s">
        <v>172</v>
      </c>
      <c r="L24" s="674" t="str">
        <f>IF('B-1'!L24="","","【"&amp;(IF(ABS('B-1'!L24)&gt;0,100,"0")&amp;"】"))</f>
        <v/>
      </c>
      <c r="M24" s="674" t="str">
        <f>IF('B-1'!M24="","","【"&amp;(IF('B-1'!M24&gt;='B-1'!L24,ROUND(100+ABS('B-1'!L24-'B-1'!M24)/ABS('B-1'!L24/100),0),ROUND(100-ABS('B-1'!L24-'B-1'!M24)/ABS('B-1'!L24/100),0))&amp;"】"))</f>
        <v/>
      </c>
      <c r="N24" s="675" t="str">
        <f>IF('B-1'!N24="","","【"&amp;(IF('B-1'!N24&gt;='B-1'!L24,ROUND(100+ABS('B-1'!L24-'B-1'!N24)/ABS('B-1'!L24/100),0),ROUND(100-ABS('B-1'!L24-'B-1'!N24)/ABS('B-1'!L24/100),0))&amp;"】"))</f>
        <v/>
      </c>
      <c r="P24" s="766"/>
      <c r="Q24" s="609"/>
      <c r="R24" s="766"/>
      <c r="S24" s="609"/>
    </row>
    <row r="25" spans="1:19" s="614" customFormat="1" ht="16.5" customHeight="1" x14ac:dyDescent="0.15">
      <c r="A25" s="650"/>
      <c r="B25" s="682"/>
      <c r="C25" s="697"/>
      <c r="D25" s="693" t="s">
        <v>181</v>
      </c>
      <c r="E25" s="672"/>
      <c r="F25" s="672"/>
      <c r="G25" s="673"/>
      <c r="H25" s="673"/>
      <c r="I25" s="673"/>
      <c r="J25" s="685" t="s">
        <v>885</v>
      </c>
      <c r="K25" s="686" t="s">
        <v>172</v>
      </c>
      <c r="L25" s="711" t="str">
        <f>IF('B-1'!L25="","","【"&amp;(IF(ABS('B-1'!L25)&gt;0,100,"0")&amp;"】"))</f>
        <v/>
      </c>
      <c r="M25" s="711" t="str">
        <f>IF('B-1'!M25="","","【"&amp;(IF('B-1'!M25&gt;='B-1'!L25,ROUND(100+ABS('B-1'!L25-'B-1'!M25)/ABS('B-1'!L25/100),0),ROUND(100-ABS('B-1'!L25-'B-1'!M25)/ABS('B-1'!L25/100),0))&amp;"】"))</f>
        <v/>
      </c>
      <c r="N25" s="712" t="str">
        <f>IF('B-1'!N25="","","【"&amp;(IF('B-1'!N25&gt;='B-1'!L25,ROUND(100+ABS('B-1'!L25-'B-1'!N25)/ABS('B-1'!L25/100),0),ROUND(100-ABS('B-1'!L25-'B-1'!N25)/ABS('B-1'!L25/100),0))&amp;"】"))</f>
        <v/>
      </c>
      <c r="P25" s="766"/>
      <c r="Q25" s="609"/>
      <c r="R25" s="766"/>
      <c r="S25" s="609"/>
    </row>
    <row r="26" spans="1:19" s="614" customFormat="1" ht="16.5" customHeight="1" x14ac:dyDescent="0.15">
      <c r="A26" s="650"/>
      <c r="B26" s="682"/>
      <c r="C26" s="671" t="s">
        <v>160</v>
      </c>
      <c r="D26" s="672" t="s">
        <v>185</v>
      </c>
      <c r="E26" s="672"/>
      <c r="F26" s="673"/>
      <c r="G26" s="673"/>
      <c r="H26" s="673"/>
      <c r="I26" s="673"/>
      <c r="J26" s="685" t="s">
        <v>886</v>
      </c>
      <c r="K26" s="686" t="s">
        <v>172</v>
      </c>
      <c r="L26" s="674" t="str">
        <f>IF('B-1'!L26="","","【"&amp;(IF(ABS('B-1'!L26)&gt;0,100,"0")&amp;"】"))</f>
        <v/>
      </c>
      <c r="M26" s="674" t="str">
        <f>IF('B-1'!M26="","","【"&amp;(IF('B-1'!M26&gt;='B-1'!L26,ROUND(100+ABS('B-1'!L26-'B-1'!M26)/ABS('B-1'!L26/100),0),ROUND(100-ABS('B-1'!L26-'B-1'!M26)/ABS('B-1'!L26/100),0))&amp;"】"))</f>
        <v/>
      </c>
      <c r="N26" s="675" t="str">
        <f>IF('B-1'!N26="","","【"&amp;(IF('B-1'!N26&gt;='B-1'!L26,ROUND(100+ABS('B-1'!L26-'B-1'!N26)/ABS('B-1'!L26/100),0),ROUND(100-ABS('B-1'!L26-'B-1'!N26)/ABS('B-1'!L26/100),0))&amp;"】"))</f>
        <v/>
      </c>
      <c r="P26" s="766"/>
      <c r="Q26" s="609"/>
      <c r="R26" s="766"/>
      <c r="S26" s="609"/>
    </row>
    <row r="27" spans="1:19" s="614" customFormat="1" ht="16.5" customHeight="1" x14ac:dyDescent="0.15">
      <c r="A27" s="650"/>
      <c r="B27" s="682"/>
      <c r="C27" s="683" t="s">
        <v>186</v>
      </c>
      <c r="D27" s="672" t="s">
        <v>187</v>
      </c>
      <c r="E27" s="672"/>
      <c r="F27" s="673"/>
      <c r="G27" s="673"/>
      <c r="H27" s="673"/>
      <c r="I27" s="673"/>
      <c r="J27" s="713" t="s">
        <v>887</v>
      </c>
      <c r="K27" s="686" t="s">
        <v>172</v>
      </c>
      <c r="L27" s="676" t="str">
        <f>IF('B-1'!L27=0,"","【"&amp;(IF(ABS('B-1'!L27)&gt;0,100,"0")&amp;"】"))</f>
        <v/>
      </c>
      <c r="M27" s="676" t="str">
        <f>IFERROR("【"&amp;(IF('B-1'!M27&gt;='B-1'!L27,ROUND(100+ABS('B-1'!L27-'B-1'!M27)/ABS('B-1'!L27/100),0),ROUND(100-ABS('B-1'!L27-'B-1'!M27)/ABS('B-1'!L27/100),0))&amp;"】"),"")</f>
        <v/>
      </c>
      <c r="N27" s="677" t="str">
        <f>IFERROR("【"&amp;(IF('B-1'!N27&gt;='B-1'!L27,ROUND(100+ABS('B-1'!L27-'B-1'!N27)/ABS('B-1'!L27/100),0),ROUND(100-ABS('B-1'!L27-'B-1'!N27)/ABS('B-1'!L27/100),0))&amp;"】"),"")</f>
        <v/>
      </c>
      <c r="P27" s="766"/>
      <c r="Q27" s="609"/>
      <c r="R27" s="766"/>
      <c r="S27" s="609"/>
    </row>
    <row r="28" spans="1:19" s="614" customFormat="1" ht="16.5" customHeight="1" thickBot="1" x14ac:dyDescent="0.2">
      <c r="A28" s="650"/>
      <c r="B28" s="682"/>
      <c r="C28" s="683" t="s">
        <v>188</v>
      </c>
      <c r="D28" s="672" t="s">
        <v>189</v>
      </c>
      <c r="E28" s="672"/>
      <c r="F28" s="710"/>
      <c r="G28" s="710"/>
      <c r="H28" s="710"/>
      <c r="I28" s="710"/>
      <c r="J28" s="714" t="s">
        <v>888</v>
      </c>
      <c r="K28" s="686" t="s">
        <v>172</v>
      </c>
      <c r="L28" s="715" t="str">
        <f>IF('B-1'!L28="","","【"&amp;(IF(ABS('B-1'!L28)&gt;0,100,"0")&amp;"】"))</f>
        <v/>
      </c>
      <c r="M28" s="715" t="str">
        <f>IF('B-1'!M28="","","【"&amp;(IF('B-1'!M28&gt;='B-1'!L28,ROUND(100+ABS('B-1'!L28-'B-1'!M28)/ABS('B-1'!L28/100),0),ROUND(100-ABS('B-1'!L28-'B-1'!M28)/ABS('B-1'!L28/100),0))&amp;"】"))</f>
        <v/>
      </c>
      <c r="N28" s="716" t="str">
        <f>IF('B-1'!N28="","","【"&amp;(IF('B-1'!N28&gt;='B-1'!L28,ROUND(100+ABS('B-1'!L28-'B-1'!N28)/ABS('B-1'!L28/100),0),ROUND(100-ABS('B-1'!L28-'B-1'!N28)/ABS('B-1'!L28/100),0))&amp;"】"))</f>
        <v/>
      </c>
      <c r="P28" s="766"/>
      <c r="Q28" s="609"/>
      <c r="R28" s="766"/>
      <c r="S28" s="609"/>
    </row>
    <row r="29" spans="1:19" s="614" customFormat="1" ht="16.5" customHeight="1" thickBot="1" x14ac:dyDescent="0.2">
      <c r="A29" s="650"/>
      <c r="B29" s="717"/>
      <c r="C29" s="718" t="s">
        <v>190</v>
      </c>
      <c r="D29" s="1075" t="s">
        <v>191</v>
      </c>
      <c r="E29" s="1075"/>
      <c r="F29" s="1075"/>
      <c r="G29" s="1075"/>
      <c r="H29" s="1075"/>
      <c r="I29" s="719"/>
      <c r="J29" s="720"/>
      <c r="K29" s="721" t="s">
        <v>172</v>
      </c>
      <c r="L29" s="722" t="str">
        <f>IF('B-1'!L29=0,"","【"&amp;(IF(ABS('B-1'!L29)&gt;0,100,"0")&amp;"】"))</f>
        <v/>
      </c>
      <c r="M29" s="722" t="str">
        <f>IFERROR("【"&amp;(IF('B-1'!M29&gt;='B-1'!L29,ROUND(100+ABS('B-1'!L29-'B-1'!M29)/ABS('B-1'!L29/100),0),ROUND(100-ABS('B-1'!L29-'B-1'!M29)/ABS('B-1'!L29/100),0))&amp;"】"),"")</f>
        <v/>
      </c>
      <c r="N29" s="723" t="str">
        <f>IFERROR("【"&amp;(IF('B-1'!N29&gt;='B-1'!L29,ROUND(100+ABS('B-1'!L29-'B-1'!N29)/ABS('B-1'!L29/100),0),ROUND(100-ABS('B-1'!L29-'B-1'!N29)/ABS('B-1'!L29/100),0))&amp;"】"),"")</f>
        <v/>
      </c>
      <c r="P29" s="766"/>
      <c r="Q29" s="609"/>
      <c r="R29" s="766"/>
      <c r="S29" s="609"/>
    </row>
    <row r="30" spans="1:19" s="614" customFormat="1" ht="16.5" customHeight="1" x14ac:dyDescent="0.15">
      <c r="A30" s="650"/>
      <c r="B30" s="666" t="s">
        <v>192</v>
      </c>
      <c r="C30" s="724"/>
      <c r="D30" s="725"/>
      <c r="E30" s="725"/>
      <c r="F30" s="726"/>
      <c r="G30" s="726"/>
      <c r="H30" s="726"/>
      <c r="I30" s="726"/>
      <c r="J30" s="670"/>
      <c r="K30" s="670"/>
      <c r="L30" s="727"/>
      <c r="M30" s="727"/>
      <c r="N30" s="728"/>
      <c r="P30" s="766"/>
      <c r="Q30" s="609"/>
      <c r="R30" s="766"/>
      <c r="S30" s="609"/>
    </row>
    <row r="31" spans="1:19" s="614" customFormat="1" ht="16.5" customHeight="1" x14ac:dyDescent="0.15">
      <c r="A31" s="650"/>
      <c r="B31" s="729"/>
      <c r="C31" s="683" t="s">
        <v>127</v>
      </c>
      <c r="D31" s="672" t="s">
        <v>193</v>
      </c>
      <c r="E31" s="672"/>
      <c r="F31" s="673"/>
      <c r="G31" s="673"/>
      <c r="H31" s="673"/>
      <c r="I31" s="673"/>
      <c r="J31" s="685" t="s">
        <v>889</v>
      </c>
      <c r="K31" s="686" t="s">
        <v>172</v>
      </c>
      <c r="L31" s="687" t="str">
        <f>IF('B-1'!L31="","","【"&amp;(IF(ABS('B-1'!L31)&gt;0,100,"0")&amp;"】"))</f>
        <v/>
      </c>
      <c r="M31" s="687" t="str">
        <f>IF('B-1'!M31="","","【"&amp;(IF('B-1'!M31&gt;='B-1'!L31,ROUND(100+ABS('B-1'!L31-'B-1'!M31)/ABS('B-1'!L31/100),0),ROUND(100-ABS('B-1'!L31-'B-1'!M31)/ABS('B-1'!L31/100),0))&amp;"】"))</f>
        <v/>
      </c>
      <c r="N31" s="688" t="str">
        <f>IF('B-1'!N31="","","【"&amp;(IF('B-1'!N31&gt;='B-1'!L31,ROUND(100+ABS('B-1'!L31-'B-1'!N31)/ABS('B-1'!L31/100),0),ROUND(100-ABS('B-1'!L31-'B-1'!N31)/ABS('B-1'!L31/100),0))&amp;"】"))</f>
        <v/>
      </c>
      <c r="P31" s="766"/>
      <c r="Q31" s="609"/>
      <c r="R31" s="766"/>
      <c r="S31" s="609"/>
    </row>
    <row r="32" spans="1:19" s="614" customFormat="1" ht="16.5" customHeight="1" x14ac:dyDescent="0.15">
      <c r="A32" s="650"/>
      <c r="B32" s="729"/>
      <c r="C32" s="683" t="s">
        <v>135</v>
      </c>
      <c r="D32" s="684" t="s">
        <v>194</v>
      </c>
      <c r="E32" s="684"/>
      <c r="F32" s="689"/>
      <c r="G32" s="689"/>
      <c r="H32" s="689"/>
      <c r="I32" s="689"/>
      <c r="J32" s="690" t="s">
        <v>195</v>
      </c>
      <c r="K32" s="730" t="s">
        <v>172</v>
      </c>
      <c r="L32" s="676" t="str">
        <f>IF('B-1'!L32=0,"","【"&amp;(IF(ABS('B-1'!L32)&gt;0,100,"0")&amp;"】"))</f>
        <v/>
      </c>
      <c r="M32" s="676" t="str">
        <f>IFERROR("【"&amp;(IF('B-1'!M32&gt;='B-1'!L32,ROUND(100+ABS('B-1'!L32-'B-1'!M32)/ABS('B-1'!L32/100),0),ROUND(100-ABS('B-1'!L32-'B-1'!M32)/ABS('B-1'!L32/100),0))&amp;"】"),"")</f>
        <v/>
      </c>
      <c r="N32" s="677" t="str">
        <f>IFERROR("【"&amp;(IF('B-1'!N32&gt;='B-1'!L32,ROUND(100+ABS('B-1'!L32-'B-1'!N32)/ABS('B-1'!L32/100),0),ROUND(100-ABS('B-1'!L32-'B-1'!N32)/ABS('B-1'!L32/100),0))&amp;"】"),"")</f>
        <v/>
      </c>
      <c r="P32" s="766"/>
      <c r="Q32" s="609"/>
      <c r="R32" s="766"/>
      <c r="S32" s="609"/>
    </row>
    <row r="33" spans="1:19" s="614" customFormat="1" ht="16.5" customHeight="1" x14ac:dyDescent="0.15">
      <c r="A33" s="650"/>
      <c r="B33" s="729"/>
      <c r="C33" s="691"/>
      <c r="D33" s="692" t="s">
        <v>175</v>
      </c>
      <c r="E33" s="693"/>
      <c r="F33" s="694"/>
      <c r="G33" s="673"/>
      <c r="H33" s="689"/>
      <c r="I33" s="689"/>
      <c r="J33" s="690" t="s">
        <v>890</v>
      </c>
      <c r="K33" s="730" t="s">
        <v>172</v>
      </c>
      <c r="L33" s="674" t="str">
        <f>IF('B-1'!L33="","","【"&amp;(IF(ABS('B-1'!L33)&gt;0,100,"0")&amp;"】"))</f>
        <v/>
      </c>
      <c r="M33" s="674" t="str">
        <f>IF('B-1'!M33="","","【"&amp;(IF('B-1'!M33&gt;='B-1'!L33,ROUND(100+ABS('B-1'!L33-'B-1'!M33)/ABS('B-1'!L33/100),0),ROUND(100-ABS('B-1'!L33-'B-1'!M33)/ABS('B-1'!L33/100),0))&amp;"】"))</f>
        <v/>
      </c>
      <c r="N33" s="675" t="str">
        <f>IF('B-1'!N33="","","【"&amp;(IF('B-1'!N33&gt;='B-1'!L33,ROUND(100+ABS('B-1'!L33-'B-1'!N33)/ABS('B-1'!L33/100),0),ROUND(100-ABS('B-1'!L33-'B-1'!N33)/ABS('B-1'!L33/100),0))&amp;"】"))</f>
        <v/>
      </c>
      <c r="P33" s="766"/>
      <c r="Q33" s="609"/>
      <c r="R33" s="766"/>
      <c r="S33" s="609"/>
    </row>
    <row r="34" spans="1:19" s="614" customFormat="1" ht="16.5" customHeight="1" x14ac:dyDescent="0.15">
      <c r="A34" s="650"/>
      <c r="B34" s="729"/>
      <c r="C34" s="691"/>
      <c r="D34" s="692" t="s">
        <v>176</v>
      </c>
      <c r="E34" s="693"/>
      <c r="F34" s="694"/>
      <c r="G34" s="673"/>
      <c r="H34" s="673"/>
      <c r="I34" s="673"/>
      <c r="J34" s="685" t="s">
        <v>891</v>
      </c>
      <c r="K34" s="686" t="s">
        <v>172</v>
      </c>
      <c r="L34" s="674" t="str">
        <f>IF('B-1'!L34="","","【"&amp;(IF(ABS('B-1'!L34)&gt;0,100,"0")&amp;"】"))</f>
        <v/>
      </c>
      <c r="M34" s="674" t="str">
        <f>IF('B-1'!M34="","","【"&amp;(IF('B-1'!M34&gt;='B-1'!L34,ROUND(100+ABS('B-1'!L34-'B-1'!M34)/ABS('B-1'!L34/100),0),ROUND(100-ABS('B-1'!L34-'B-1'!M34)/ABS('B-1'!L34/100),0))&amp;"】"))</f>
        <v/>
      </c>
      <c r="N34" s="675" t="str">
        <f>IF('B-1'!N34="","","【"&amp;(IF('B-1'!N34&gt;='B-1'!L34,ROUND(100+ABS('B-1'!L34-'B-1'!N34)/ABS('B-1'!L34/100),0),ROUND(100-ABS('B-1'!L34-'B-1'!N34)/ABS('B-1'!L34/100),0))&amp;"】"))</f>
        <v/>
      </c>
      <c r="P34" s="766"/>
      <c r="Q34" s="609"/>
      <c r="R34" s="766"/>
      <c r="S34" s="609"/>
    </row>
    <row r="35" spans="1:19" s="614" customFormat="1" ht="16.5" customHeight="1" x14ac:dyDescent="0.15">
      <c r="A35" s="650"/>
      <c r="B35" s="729"/>
      <c r="C35" s="683" t="s">
        <v>140</v>
      </c>
      <c r="D35" s="684" t="s">
        <v>196</v>
      </c>
      <c r="E35" s="684"/>
      <c r="F35" s="689"/>
      <c r="G35" s="689"/>
      <c r="H35" s="689"/>
      <c r="I35" s="689"/>
      <c r="J35" s="690" t="s">
        <v>892</v>
      </c>
      <c r="K35" s="730" t="s">
        <v>172</v>
      </c>
      <c r="L35" s="676" t="str">
        <f>IF('B-1'!L35=0,"","【"&amp;(IF(ABS('B-1'!L35)&gt;0,100,"0")&amp;"】"))</f>
        <v/>
      </c>
      <c r="M35" s="676" t="str">
        <f>IFERROR("【"&amp;(IF('B-1'!M35&gt;='B-1'!L35,ROUND(100+ABS('B-1'!L35-'B-1'!M35)/ABS('B-1'!L35/100),0),ROUND(100-ABS('B-1'!L35-'B-1'!M35)/ABS('B-1'!L35/100),0))&amp;"】"),"")</f>
        <v/>
      </c>
      <c r="N35" s="677" t="str">
        <f>IFERROR("【"&amp;(IF('B-1'!N35&gt;='B-1'!L35,ROUND(100+ABS('B-1'!L35-'B-1'!N35)/ABS('B-1'!L35/100),0),ROUND(100-ABS('B-1'!L35-'B-1'!N35)/ABS('B-1'!L35/100),0))&amp;"】"),"")</f>
        <v/>
      </c>
      <c r="P35" s="766"/>
      <c r="Q35" s="609"/>
      <c r="R35" s="766"/>
      <c r="S35" s="609"/>
    </row>
    <row r="36" spans="1:19" s="614" customFormat="1" ht="16.5" customHeight="1" x14ac:dyDescent="0.15">
      <c r="A36" s="650"/>
      <c r="B36" s="729"/>
      <c r="C36" s="691"/>
      <c r="D36" s="692" t="s">
        <v>175</v>
      </c>
      <c r="E36" s="693"/>
      <c r="F36" s="694"/>
      <c r="G36" s="673"/>
      <c r="H36" s="689"/>
      <c r="I36" s="689"/>
      <c r="J36" s="690" t="s">
        <v>893</v>
      </c>
      <c r="K36" s="730" t="s">
        <v>172</v>
      </c>
      <c r="L36" s="674" t="str">
        <f>IF('B-1'!L36="","","【"&amp;(IF(ABS('B-1'!L36)&gt;0,100,"0")&amp;"】"))</f>
        <v/>
      </c>
      <c r="M36" s="674" t="str">
        <f>IF('B-1'!M36="","","【"&amp;(IF('B-1'!M36&gt;='B-1'!L36,ROUND(100+ABS('B-1'!L36-'B-1'!M36)/ABS('B-1'!L36/100),0),ROUND(100-ABS('B-1'!L36-'B-1'!M36)/ABS('B-1'!L36/100),0))&amp;"】"))</f>
        <v/>
      </c>
      <c r="N36" s="675" t="str">
        <f>IF('B-1'!N36="","","【"&amp;(IF('B-1'!N36&gt;='B-1'!L36,ROUND(100+ABS('B-1'!L36-'B-1'!N36)/ABS('B-1'!L36/100),0),ROUND(100-ABS('B-1'!L36-'B-1'!N36)/ABS('B-1'!L36/100),0))&amp;"】"))</f>
        <v/>
      </c>
      <c r="P36" s="766"/>
      <c r="Q36" s="609"/>
      <c r="R36" s="766"/>
      <c r="S36" s="609"/>
    </row>
    <row r="37" spans="1:19" ht="16.5" customHeight="1" x14ac:dyDescent="0.15">
      <c r="A37" s="650"/>
      <c r="B37" s="729"/>
      <c r="C37" s="697"/>
      <c r="D37" s="692" t="s">
        <v>176</v>
      </c>
      <c r="E37" s="693"/>
      <c r="F37" s="694"/>
      <c r="G37" s="673"/>
      <c r="H37" s="673"/>
      <c r="I37" s="673"/>
      <c r="J37" s="685" t="s">
        <v>894</v>
      </c>
      <c r="K37" s="686" t="s">
        <v>172</v>
      </c>
      <c r="L37" s="676" t="str">
        <f>IF('B-1'!L37=0,"","【"&amp;(IF(ABS('B-1'!L37)&gt;0,100,"0")&amp;"】"))</f>
        <v/>
      </c>
      <c r="M37" s="676" t="str">
        <f>IFERROR("【"&amp;(IF('B-1'!M37&gt;='B-1'!L37,ROUND(100+ABS('B-1'!L37-'B-1'!M37)/ABS('B-1'!L37/100),0),ROUND(100-ABS('B-1'!L37-'B-1'!M37)/ABS('B-1'!L37/100),0))&amp;"】"),"")</f>
        <v/>
      </c>
      <c r="N37" s="677" t="str">
        <f>IFERROR("【"&amp;(IF('B-1'!N37&gt;='B-1'!L37,ROUND(100+ABS('B-1'!L37-'B-1'!N37)/ABS('B-1'!L37/100),0),ROUND(100-ABS('B-1'!L37-'B-1'!N37)/ABS('B-1'!L37/100),0))&amp;"】"),"")</f>
        <v/>
      </c>
      <c r="P37" s="766"/>
    </row>
    <row r="38" spans="1:19" ht="16.5" customHeight="1" x14ac:dyDescent="0.15">
      <c r="A38" s="650"/>
      <c r="B38" s="729"/>
      <c r="C38" s="691"/>
      <c r="D38" s="698"/>
      <c r="E38" s="699" t="s">
        <v>179</v>
      </c>
      <c r="F38" s="700"/>
      <c r="G38" s="701" t="s">
        <v>180</v>
      </c>
      <c r="H38" s="702" t="str">
        <f>IF('B-1'!H38="","",'B-1'!H38)</f>
        <v/>
      </c>
      <c r="I38" s="673" t="s">
        <v>117</v>
      </c>
      <c r="J38" s="685" t="s">
        <v>895</v>
      </c>
      <c r="K38" s="686" t="s">
        <v>172</v>
      </c>
      <c r="L38" s="674" t="str">
        <f>IF('B-1'!L38="","","【"&amp;(IF(ABS('B-1'!L38)&gt;0,100,"0")&amp;"】"))</f>
        <v/>
      </c>
      <c r="M38" s="674" t="str">
        <f>IF('B-1'!M38="","","【"&amp;(IF('B-1'!M38&gt;='B-1'!L38,ROUND(100+ABS('B-1'!L38-'B-1'!M38)/ABS('B-1'!L38/100),0),ROUND(100-ABS('B-1'!L38-'B-1'!M38)/ABS('B-1'!L38/100),0))&amp;"】"))</f>
        <v/>
      </c>
      <c r="N38" s="675" t="str">
        <f>IF('B-1'!N38="","","【"&amp;(IF('B-1'!N38&gt;='B-1'!L38,ROUND(100+ABS('B-1'!L38-'B-1'!N38)/ABS('B-1'!L38/100),0),ROUND(100-ABS('B-1'!L38-'B-1'!N38)/ABS('B-1'!L38/100),0))&amp;"】"))</f>
        <v/>
      </c>
      <c r="P38" s="766"/>
    </row>
    <row r="39" spans="1:19" ht="16.5" customHeight="1" x14ac:dyDescent="0.15">
      <c r="A39" s="650"/>
      <c r="B39" s="729"/>
      <c r="C39" s="691"/>
      <c r="D39" s="703"/>
      <c r="E39" s="699" t="s">
        <v>179</v>
      </c>
      <c r="F39" s="700"/>
      <c r="G39" s="701" t="s">
        <v>180</v>
      </c>
      <c r="H39" s="702" t="str">
        <f>IF('B-1'!H39="","",'B-1'!H39)</f>
        <v/>
      </c>
      <c r="I39" s="673" t="s">
        <v>117</v>
      </c>
      <c r="J39" s="685" t="s">
        <v>896</v>
      </c>
      <c r="K39" s="686" t="s">
        <v>172</v>
      </c>
      <c r="L39" s="674" t="str">
        <f>IF('B-1'!L39="","","【"&amp;(IF(ABS('B-1'!L39)&gt;0,100,"0")&amp;"】"))</f>
        <v/>
      </c>
      <c r="M39" s="674" t="str">
        <f>IF('B-1'!M39="","","【"&amp;(IF('B-1'!M39&gt;='B-1'!L39,ROUND(100+ABS('B-1'!L39-'B-1'!M39)/ABS('B-1'!L39/100),0),ROUND(100-ABS('B-1'!L39-'B-1'!M39)/ABS('B-1'!L39/100),0))&amp;"】"))</f>
        <v/>
      </c>
      <c r="N39" s="675" t="str">
        <f>IF('B-1'!N39="","","【"&amp;(IF('B-1'!N39&gt;='B-1'!L39,ROUND(100+ABS('B-1'!L39-'B-1'!N39)/ABS('B-1'!L39/100),0),ROUND(100-ABS('B-1'!L39-'B-1'!N39)/ABS('B-1'!L39/100),0))&amp;"】"))</f>
        <v/>
      </c>
      <c r="P39" s="766"/>
    </row>
    <row r="40" spans="1:19" ht="16.5" customHeight="1" x14ac:dyDescent="0.15">
      <c r="A40" s="650"/>
      <c r="B40" s="729"/>
      <c r="C40" s="697"/>
      <c r="D40" s="731" t="s">
        <v>181</v>
      </c>
      <c r="E40" s="732"/>
      <c r="F40" s="733"/>
      <c r="G40" s="673"/>
      <c r="H40" s="673"/>
      <c r="I40" s="673"/>
      <c r="J40" s="685" t="s">
        <v>897</v>
      </c>
      <c r="K40" s="686" t="s">
        <v>172</v>
      </c>
      <c r="L40" s="674" t="str">
        <f>IF('B-1'!L40="","","【"&amp;(IF(ABS('B-1'!L40)&gt;0,100,"0")&amp;"】"))</f>
        <v/>
      </c>
      <c r="M40" s="674" t="str">
        <f>IF('B-1'!M40="","","【"&amp;(IF('B-1'!M40&gt;='B-1'!L40,ROUND(100+ABS('B-1'!L40-'B-1'!M40)/ABS('B-1'!L40/100),0),ROUND(100-ABS('B-1'!L40-'B-1'!M40)/ABS('B-1'!L40/100),0))&amp;"】"))</f>
        <v/>
      </c>
      <c r="N40" s="675" t="str">
        <f>IF('B-1'!N40="","","【"&amp;(IF('B-1'!N40&gt;='B-1'!L40,ROUND(100+ABS('B-1'!L40-'B-1'!N40)/ABS('B-1'!L40/100),0),ROUND(100-ABS('B-1'!L40-'B-1'!N40)/ABS('B-1'!L40/100),0))&amp;"】"))</f>
        <v/>
      </c>
      <c r="P40" s="766"/>
    </row>
    <row r="41" spans="1:19" ht="16.5" customHeight="1" x14ac:dyDescent="0.15">
      <c r="A41" s="650"/>
      <c r="B41" s="729"/>
      <c r="C41" s="683" t="s">
        <v>147</v>
      </c>
      <c r="D41" s="734" t="s">
        <v>197</v>
      </c>
      <c r="E41" s="650"/>
      <c r="F41" s="705"/>
      <c r="G41" s="735" t="s">
        <v>198</v>
      </c>
      <c r="H41" s="702" t="str">
        <f>IF('B-1'!H41="","",'B-1'!H41)</f>
        <v/>
      </c>
      <c r="I41" s="689" t="s">
        <v>117</v>
      </c>
      <c r="J41" s="707" t="s">
        <v>898</v>
      </c>
      <c r="K41" s="736" t="s">
        <v>172</v>
      </c>
      <c r="L41" s="676" t="str">
        <f>IF('B-1'!L41=0,"","【"&amp;(IF(ABS('B-1'!L41)&gt;0,100,"0")&amp;"】"))</f>
        <v/>
      </c>
      <c r="M41" s="676" t="str">
        <f>IFERROR("【"&amp;(IF('B-1'!M41&gt;='B-1'!L41,ROUND(100+ABS('B-1'!L41-'B-1'!M41)/ABS('B-1'!L41/100),0),ROUND(100-ABS('B-1'!L41-'B-1'!M41)/ABS('B-1'!L41/100),0))&amp;"】"),"")</f>
        <v/>
      </c>
      <c r="N41" s="677" t="str">
        <f>IFERROR("【"&amp;(IF('B-1'!N41&gt;='B-1'!L41,ROUND(100+ABS('B-1'!L41-'B-1'!N41)/ABS('B-1'!L41/100),0),ROUND(100-ABS('B-1'!L41-'B-1'!N41)/ABS('B-1'!L41/100),0))&amp;"】"),"")</f>
        <v/>
      </c>
      <c r="P41" s="766"/>
    </row>
    <row r="42" spans="1:19" ht="16.5" customHeight="1" x14ac:dyDescent="0.15">
      <c r="A42" s="650"/>
      <c r="B42" s="729"/>
      <c r="C42" s="691"/>
      <c r="D42" s="692" t="s">
        <v>175</v>
      </c>
      <c r="E42" s="693"/>
      <c r="F42" s="694"/>
      <c r="G42" s="673"/>
      <c r="H42" s="689"/>
      <c r="I42" s="689"/>
      <c r="J42" s="690" t="s">
        <v>899</v>
      </c>
      <c r="K42" s="730" t="s">
        <v>172</v>
      </c>
      <c r="L42" s="674" t="str">
        <f>IF('B-1'!L42="","","【"&amp;(IF(ABS('B-1'!L42)&gt;0,100,"0")&amp;"】"))</f>
        <v/>
      </c>
      <c r="M42" s="674" t="str">
        <f>IF('B-1'!M42="","","【"&amp;(IF('B-1'!M42&gt;='B-1'!L42,ROUND(100+ABS('B-1'!L42-'B-1'!M42)/ABS('B-1'!L42/100),0),ROUND(100-ABS('B-1'!L42-'B-1'!M42)/ABS('B-1'!L42/100),0))&amp;"】"))</f>
        <v/>
      </c>
      <c r="N42" s="675" t="str">
        <f>IF('B-1'!N42="","","【"&amp;(IF('B-1'!N42&gt;='B-1'!L42,ROUND(100+ABS('B-1'!L42-'B-1'!N42)/ABS('B-1'!L42/100),0),ROUND(100-ABS('B-1'!L42-'B-1'!N42)/ABS('B-1'!L42/100),0))&amp;"】"))</f>
        <v/>
      </c>
      <c r="P42" s="766"/>
    </row>
    <row r="43" spans="1:19" ht="16.5" customHeight="1" x14ac:dyDescent="0.15">
      <c r="A43" s="650"/>
      <c r="B43" s="729"/>
      <c r="C43" s="697"/>
      <c r="D43" s="692" t="s">
        <v>176</v>
      </c>
      <c r="E43" s="693"/>
      <c r="F43" s="694"/>
      <c r="G43" s="673"/>
      <c r="H43" s="673"/>
      <c r="I43" s="673"/>
      <c r="J43" s="685" t="s">
        <v>900</v>
      </c>
      <c r="K43" s="686" t="s">
        <v>172</v>
      </c>
      <c r="L43" s="674" t="str">
        <f>IF('B-1'!L43="","","【"&amp;(IF(ABS('B-1'!L43)&gt;0,100,"0")&amp;"】"))</f>
        <v/>
      </c>
      <c r="M43" s="674" t="str">
        <f>IF('B-1'!M43="","","【"&amp;(IF('B-1'!M43&gt;='B-1'!L43,ROUND(100+ABS('B-1'!L43-'B-1'!M43)/ABS('B-1'!L43/100),0),ROUND(100-ABS('B-1'!L43-'B-1'!M43)/ABS('B-1'!L43/100),0))&amp;"】"))</f>
        <v/>
      </c>
      <c r="N43" s="675" t="str">
        <f>IF('B-1'!N43="","","【"&amp;(IF('B-1'!N43&gt;='B-1'!L43,ROUND(100+ABS('B-1'!L43-'B-1'!N43)/ABS('B-1'!L43/100),0),ROUND(100-ABS('B-1'!L43-'B-1'!N43)/ABS('B-1'!L43/100),0))&amp;"】"))</f>
        <v/>
      </c>
      <c r="P43" s="766"/>
    </row>
    <row r="44" spans="1:19" ht="16.5" customHeight="1" x14ac:dyDescent="0.15">
      <c r="A44" s="650"/>
      <c r="B44" s="729"/>
      <c r="C44" s="708"/>
      <c r="D44" s="693" t="s">
        <v>181</v>
      </c>
      <c r="E44" s="684"/>
      <c r="F44" s="673"/>
      <c r="G44" s="673"/>
      <c r="H44" s="673"/>
      <c r="I44" s="673"/>
      <c r="J44" s="685" t="s">
        <v>901</v>
      </c>
      <c r="K44" s="686" t="s">
        <v>172</v>
      </c>
      <c r="L44" s="674" t="str">
        <f>IF('B-1'!L44="","","【"&amp;(IF(ABS('B-1'!L44)&gt;0,100,"0")&amp;"】"))</f>
        <v/>
      </c>
      <c r="M44" s="674" t="str">
        <f>IF('B-1'!M44="","","【"&amp;(IF('B-1'!M44&gt;='B-1'!L44,ROUND(100+ABS('B-1'!L44-'B-1'!M44)/ABS('B-1'!L44/100),0),ROUND(100-ABS('B-1'!L44-'B-1'!M44)/ABS('B-1'!L44/100),0))&amp;"】"))</f>
        <v/>
      </c>
      <c r="N44" s="675" t="str">
        <f>IF('B-1'!N44="","","【"&amp;(IF('B-1'!N44&gt;='B-1'!L44,ROUND(100+ABS('B-1'!L44-'B-1'!N44)/ABS('B-1'!L44/100),0),ROUND(100-ABS('B-1'!L44-'B-1'!N44)/ABS('B-1'!L44/100),0))&amp;"】"))</f>
        <v/>
      </c>
      <c r="P44" s="766"/>
    </row>
    <row r="45" spans="1:19" ht="16.5" customHeight="1" x14ac:dyDescent="0.15">
      <c r="A45" s="650"/>
      <c r="B45" s="729"/>
      <c r="C45" s="683" t="s">
        <v>199</v>
      </c>
      <c r="D45" s="672" t="s">
        <v>200</v>
      </c>
      <c r="E45" s="672"/>
      <c r="F45" s="673"/>
      <c r="G45" s="673"/>
      <c r="H45" s="673"/>
      <c r="I45" s="673"/>
      <c r="J45" s="685" t="s">
        <v>902</v>
      </c>
      <c r="K45" s="686" t="s">
        <v>172</v>
      </c>
      <c r="L45" s="676" t="str">
        <f>IF('B-1'!L45=0,"","【"&amp;(IF(ABS('B-1'!L45)&gt;0,100,"0")&amp;"】"))</f>
        <v/>
      </c>
      <c r="M45" s="676" t="str">
        <f>IFERROR("【"&amp;(IF('B-1'!M45&gt;='B-1'!L45,ROUND(100+ABS('B-1'!L45-'B-1'!M45)/ABS('B-1'!L45/100),0),ROUND(100-ABS('B-1'!L45-'B-1'!M45)/ABS('B-1'!L45/100),0))&amp;"】"),"")</f>
        <v/>
      </c>
      <c r="N45" s="677" t="str">
        <f>IFERROR("【"&amp;(IF('B-1'!N45&gt;='B-1'!L45,ROUND(100+ABS('B-1'!L45-'B-1'!N45)/ABS('B-1'!L45/100),0),ROUND(100-ABS('B-1'!L45-'B-1'!N45)/ABS('B-1'!L45/100),0))&amp;"】"),"")</f>
        <v/>
      </c>
      <c r="P45" s="766"/>
    </row>
    <row r="46" spans="1:19" ht="16.5" customHeight="1" x14ac:dyDescent="0.15">
      <c r="A46" s="650"/>
      <c r="B46" s="729"/>
      <c r="C46" s="691"/>
      <c r="D46" s="692" t="s">
        <v>175</v>
      </c>
      <c r="E46" s="684"/>
      <c r="F46" s="689"/>
      <c r="G46" s="689"/>
      <c r="H46" s="689"/>
      <c r="I46" s="689"/>
      <c r="J46" s="690" t="s">
        <v>903</v>
      </c>
      <c r="K46" s="730" t="s">
        <v>172</v>
      </c>
      <c r="L46" s="674" t="str">
        <f>IF('B-1'!L46="","","【"&amp;(IF(ABS('B-1'!L46)&gt;0,100,"0")&amp;"】"))</f>
        <v/>
      </c>
      <c r="M46" s="674" t="str">
        <f>IF('B-1'!M46="","","【"&amp;(IF('B-1'!M46&gt;='B-1'!L46,ROUND(100+ABS('B-1'!L46-'B-1'!M46)/ABS('B-1'!L46/100),0),ROUND(100-ABS('B-1'!L46-'B-1'!M46)/ABS('B-1'!L46/100),0))&amp;"】"))</f>
        <v/>
      </c>
      <c r="N46" s="675" t="str">
        <f>IF('B-1'!N46="","","【"&amp;(IF('B-1'!N46&gt;='B-1'!L46,ROUND(100+ABS('B-1'!L46-'B-1'!N46)/ABS('B-1'!L46/100),0),ROUND(100-ABS('B-1'!L46-'B-1'!N46)/ABS('B-1'!L46/100),0))&amp;"】"))</f>
        <v/>
      </c>
      <c r="P46" s="766"/>
    </row>
    <row r="47" spans="1:19" ht="16.5" customHeight="1" x14ac:dyDescent="0.15">
      <c r="A47" s="650"/>
      <c r="B47" s="729"/>
      <c r="C47" s="691"/>
      <c r="D47" s="692" t="s">
        <v>176</v>
      </c>
      <c r="E47" s="684"/>
      <c r="F47" s="689"/>
      <c r="G47" s="689"/>
      <c r="H47" s="689"/>
      <c r="I47" s="689"/>
      <c r="J47" s="690" t="s">
        <v>904</v>
      </c>
      <c r="K47" s="730" t="s">
        <v>172</v>
      </c>
      <c r="L47" s="674" t="str">
        <f>IF('B-1'!L47="","","【"&amp;(IF(ABS('B-1'!L47)&gt;0,100,"0")&amp;"】"))</f>
        <v/>
      </c>
      <c r="M47" s="674" t="str">
        <f>IF('B-1'!M47="","","【"&amp;(IF('B-1'!M47&gt;='B-1'!L47,ROUND(100+ABS('B-1'!L47-'B-1'!M47)/ABS('B-1'!L47/100),0),ROUND(100-ABS('B-1'!L47-'B-1'!M47)/ABS('B-1'!L47/100),0))&amp;"】"))</f>
        <v/>
      </c>
      <c r="N47" s="675" t="str">
        <f>IF('B-1'!N47="","","【"&amp;(IF('B-1'!N47&gt;='B-1'!L47,ROUND(100+ABS('B-1'!L47-'B-1'!N47)/ABS('B-1'!L47/100),0),ROUND(100-ABS('B-1'!L47-'B-1'!N47)/ABS('B-1'!L47/100),0))&amp;"】"))</f>
        <v/>
      </c>
      <c r="P47" s="766"/>
    </row>
    <row r="48" spans="1:19" ht="16.5" customHeight="1" x14ac:dyDescent="0.15">
      <c r="A48" s="650"/>
      <c r="B48" s="729"/>
      <c r="C48" s="691"/>
      <c r="D48" s="693" t="s">
        <v>181</v>
      </c>
      <c r="E48" s="672"/>
      <c r="F48" s="673"/>
      <c r="G48" s="689"/>
      <c r="H48" s="689"/>
      <c r="I48" s="689"/>
      <c r="J48" s="690" t="s">
        <v>905</v>
      </c>
      <c r="K48" s="730" t="s">
        <v>172</v>
      </c>
      <c r="L48" s="674" t="str">
        <f>IF('B-1'!L48="","","【"&amp;(IF(ABS('B-1'!L48)&gt;0,100,"0")&amp;"】"))</f>
        <v/>
      </c>
      <c r="M48" s="674" t="str">
        <f>IF('B-1'!M48="","","【"&amp;(IF('B-1'!M48&gt;='B-1'!L48,ROUND(100+ABS('B-1'!L48-'B-1'!M48)/ABS('B-1'!L48/100),0),ROUND(100-ABS('B-1'!L48-'B-1'!M48)/ABS('B-1'!L48/100),0))&amp;"】"))</f>
        <v/>
      </c>
      <c r="N48" s="675" t="str">
        <f>IF('B-1'!N48="","","【"&amp;(IF('B-1'!N48&gt;='B-1'!L48,ROUND(100+ABS('B-1'!L48-'B-1'!N48)/ABS('B-1'!L48/100),0),ROUND(100-ABS('B-1'!L48-'B-1'!N48)/ABS('B-1'!L48/100),0))&amp;"】"))</f>
        <v/>
      </c>
      <c r="P48" s="766"/>
    </row>
    <row r="49" spans="1:19" ht="16.5" customHeight="1" x14ac:dyDescent="0.15">
      <c r="A49" s="650"/>
      <c r="B49" s="729"/>
      <c r="C49" s="683" t="s">
        <v>201</v>
      </c>
      <c r="D49" s="684" t="s">
        <v>202</v>
      </c>
      <c r="E49" s="684"/>
      <c r="F49" s="689"/>
      <c r="G49" s="689"/>
      <c r="H49" s="689"/>
      <c r="I49" s="689"/>
      <c r="J49" s="690" t="s">
        <v>906</v>
      </c>
      <c r="K49" s="730" t="s">
        <v>172</v>
      </c>
      <c r="L49" s="676" t="str">
        <f>IF('B-1'!L49=0,"","【"&amp;(IF(ABS('B-1'!L49)&gt;0,100,"0")&amp;"】"))</f>
        <v/>
      </c>
      <c r="M49" s="676" t="str">
        <f>IFERROR("【"&amp;(IF('B-1'!M49&gt;='B-1'!L49,ROUND(100+ABS('B-1'!L49-'B-1'!M49)/ABS('B-1'!L49/100),0),ROUND(100-ABS('B-1'!L49-'B-1'!M49)/ABS('B-1'!L49/100),0))&amp;"】"),"")</f>
        <v/>
      </c>
      <c r="N49" s="677" t="str">
        <f>IFERROR("【"&amp;(IF('B-1'!N49&gt;='B-1'!L49,ROUND(100+ABS('B-1'!L49-'B-1'!N49)/ABS('B-1'!L49/100),0),ROUND(100-ABS('B-1'!L49-'B-1'!N49)/ABS('B-1'!L49/100),0))&amp;"】"),"")</f>
        <v/>
      </c>
      <c r="P49" s="766"/>
    </row>
    <row r="50" spans="1:19" ht="16.5" customHeight="1" x14ac:dyDescent="0.15">
      <c r="A50" s="650"/>
      <c r="B50" s="729"/>
      <c r="C50" s="691"/>
      <c r="D50" s="692" t="s">
        <v>175</v>
      </c>
      <c r="E50" s="693"/>
      <c r="F50" s="684"/>
      <c r="G50" s="689"/>
      <c r="H50" s="689"/>
      <c r="I50" s="689"/>
      <c r="J50" s="690" t="s">
        <v>907</v>
      </c>
      <c r="K50" s="737" t="s">
        <v>172</v>
      </c>
      <c r="L50" s="674" t="str">
        <f>IF('B-1'!L50="","","【"&amp;(IF(ABS('B-1'!L50)&gt;0,100,"0")&amp;"】"))</f>
        <v/>
      </c>
      <c r="M50" s="674" t="str">
        <f>IF('B-1'!M50="","","【"&amp;(IF('B-1'!M50&gt;='B-1'!L50,ROUND(100+ABS('B-1'!L50-'B-1'!M50)/ABS('B-1'!L50/100),0),ROUND(100-ABS('B-1'!L50-'B-1'!M50)/ABS('B-1'!L50/100),0))&amp;"】"))</f>
        <v/>
      </c>
      <c r="N50" s="675" t="str">
        <f>IF('B-1'!N50="","","【"&amp;(IF('B-1'!N50&gt;='B-1'!L50,ROUND(100+ABS('B-1'!L50-'B-1'!N50)/ABS('B-1'!L50/100),0),ROUND(100-ABS('B-1'!L50-'B-1'!N50)/ABS('B-1'!L50/100),0))&amp;"】"))</f>
        <v/>
      </c>
      <c r="P50" s="766"/>
    </row>
    <row r="51" spans="1:19" ht="16.5" customHeight="1" x14ac:dyDescent="0.15">
      <c r="A51" s="650"/>
      <c r="B51" s="729"/>
      <c r="C51" s="697"/>
      <c r="D51" s="692" t="s">
        <v>176</v>
      </c>
      <c r="E51" s="693"/>
      <c r="F51" s="694"/>
      <c r="G51" s="673"/>
      <c r="H51" s="673"/>
      <c r="I51" s="710"/>
      <c r="J51" s="685" t="s">
        <v>908</v>
      </c>
      <c r="K51" s="686" t="s">
        <v>172</v>
      </c>
      <c r="L51" s="674" t="str">
        <f>IF('B-1'!L51="","","【"&amp;(IF(ABS('B-1'!L51)&gt;0,100,"0")&amp;"】"))</f>
        <v/>
      </c>
      <c r="M51" s="674" t="str">
        <f>IF('B-1'!M51="","","【"&amp;(IF('B-1'!M51&gt;='B-1'!L51,ROUND(100+ABS('B-1'!L51-'B-1'!M51)/ABS('B-1'!L51/100),0),ROUND(100-ABS('B-1'!L51-'B-1'!M51)/ABS('B-1'!L51/100),0))&amp;"】"))</f>
        <v/>
      </c>
      <c r="N51" s="675" t="str">
        <f>IF('B-1'!N51="","","【"&amp;(IF('B-1'!N51&gt;='B-1'!L51,ROUND(100+ABS('B-1'!L51-'B-1'!N51)/ABS('B-1'!L51/100),0),ROUND(100-ABS('B-1'!L51-'B-1'!N51)/ABS('B-1'!L51/100),0))&amp;"】"))</f>
        <v/>
      </c>
      <c r="P51" s="766"/>
    </row>
    <row r="52" spans="1:19" ht="16.5" customHeight="1" x14ac:dyDescent="0.15">
      <c r="A52" s="650"/>
      <c r="B52" s="729"/>
      <c r="C52" s="697"/>
      <c r="D52" s="693" t="s">
        <v>181</v>
      </c>
      <c r="E52" s="672"/>
      <c r="F52" s="672"/>
      <c r="G52" s="673"/>
      <c r="H52" s="673"/>
      <c r="I52" s="673"/>
      <c r="J52" s="685" t="s">
        <v>909</v>
      </c>
      <c r="K52" s="686" t="s">
        <v>172</v>
      </c>
      <c r="L52" s="711" t="str">
        <f>IF('B-1'!L52="","","【"&amp;(IF(ABS('B-1'!L52)&gt;0,100,"0")&amp;"】"))</f>
        <v/>
      </c>
      <c r="M52" s="711" t="str">
        <f>IF('B-1'!M52="","","【"&amp;(IF('B-1'!M52&gt;='B-1'!L52,ROUND(100+ABS('B-1'!L52-'B-1'!M52)/ABS('B-1'!L52/100),0),ROUND(100-ABS('B-1'!L52-'B-1'!M52)/ABS('B-1'!L52/100),0))&amp;"】"))</f>
        <v/>
      </c>
      <c r="N52" s="712" t="str">
        <f>IF('B-1'!N52="","","【"&amp;(IF('B-1'!N52&gt;='B-1'!L52,ROUND(100+ABS('B-1'!L52-'B-1'!N52)/ABS('B-1'!L52/100),0),ROUND(100-ABS('B-1'!L52-'B-1'!N52)/ABS('B-1'!L52/100),0))&amp;"】"))</f>
        <v/>
      </c>
      <c r="P52" s="766"/>
    </row>
    <row r="53" spans="1:19" ht="16.5" customHeight="1" x14ac:dyDescent="0.15">
      <c r="A53" s="650"/>
      <c r="B53" s="729"/>
      <c r="C53" s="671" t="s">
        <v>203</v>
      </c>
      <c r="D53" s="672" t="s">
        <v>204</v>
      </c>
      <c r="E53" s="672"/>
      <c r="F53" s="673"/>
      <c r="G53" s="673"/>
      <c r="H53" s="673"/>
      <c r="I53" s="673"/>
      <c r="J53" s="685" t="s">
        <v>910</v>
      </c>
      <c r="K53" s="686" t="s">
        <v>172</v>
      </c>
      <c r="L53" s="674" t="str">
        <f>IF('B-1'!L53="","","【"&amp;(IF(ABS('B-1'!L53)&gt;0,100,"0")&amp;"】"))</f>
        <v/>
      </c>
      <c r="M53" s="674" t="str">
        <f>IF('B-1'!M53="","","【"&amp;(IF('B-1'!M53&gt;='B-1'!L53,ROUND(100+ABS('B-1'!L53-'B-1'!M53)/ABS('B-1'!L53/100),0),ROUND(100-ABS('B-1'!L53-'B-1'!M53)/ABS('B-1'!L53/100),0))&amp;"】"))</f>
        <v/>
      </c>
      <c r="N53" s="675" t="str">
        <f>IF('B-1'!N53="","","【"&amp;(IF('B-1'!N53&gt;='B-1'!L53,ROUND(100+ABS('B-1'!L53-'B-1'!N53)/ABS('B-1'!L53/100),0),ROUND(100-ABS('B-1'!L53-'B-1'!N53)/ABS('B-1'!L53/100),0))&amp;"】"))</f>
        <v/>
      </c>
      <c r="P53" s="766"/>
    </row>
    <row r="54" spans="1:19" ht="16.5" customHeight="1" x14ac:dyDescent="0.15">
      <c r="A54" s="650"/>
      <c r="B54" s="729"/>
      <c r="C54" s="683" t="s">
        <v>205</v>
      </c>
      <c r="D54" s="684" t="s">
        <v>206</v>
      </c>
      <c r="E54" s="684"/>
      <c r="F54" s="689"/>
      <c r="G54" s="689"/>
      <c r="H54" s="689"/>
      <c r="I54" s="689"/>
      <c r="J54" s="690" t="s">
        <v>911</v>
      </c>
      <c r="K54" s="730" t="s">
        <v>172</v>
      </c>
      <c r="L54" s="674" t="str">
        <f>IF('B-1'!L54="","","【"&amp;(IF(ABS('B-1'!L54)&gt;0,100,"0")&amp;"】"))</f>
        <v/>
      </c>
      <c r="M54" s="674" t="str">
        <f>IF('B-1'!M54="","","【"&amp;(IF('B-1'!M54&gt;='B-1'!L54,ROUND(100+ABS('B-1'!L54-'B-1'!M54)/ABS('B-1'!L54/100),0),ROUND(100-ABS('B-1'!L54-'B-1'!M54)/ABS('B-1'!L54/100),0))&amp;"】"))</f>
        <v/>
      </c>
      <c r="N54" s="675" t="str">
        <f>IF('B-1'!N54="","","【"&amp;(IF('B-1'!N54&gt;='B-1'!L54,ROUND(100+ABS('B-1'!L54-'B-1'!N54)/ABS('B-1'!L54/100),0),ROUND(100-ABS('B-1'!L54-'B-1'!N54)/ABS('B-1'!L54/100),0))&amp;"】"))</f>
        <v/>
      </c>
      <c r="P54" s="766"/>
    </row>
    <row r="55" spans="1:19" s="614" customFormat="1" ht="16.5" customHeight="1" x14ac:dyDescent="0.15">
      <c r="A55" s="650"/>
      <c r="B55" s="729"/>
      <c r="C55" s="683" t="s">
        <v>186</v>
      </c>
      <c r="D55" s="672" t="s">
        <v>207</v>
      </c>
      <c r="E55" s="672"/>
      <c r="F55" s="710"/>
      <c r="G55" s="710"/>
      <c r="H55" s="710"/>
      <c r="I55" s="710"/>
      <c r="J55" s="713" t="s">
        <v>912</v>
      </c>
      <c r="K55" s="738" t="s">
        <v>172</v>
      </c>
      <c r="L55" s="676" t="str">
        <f>IF('B-1'!L55=0,"","【"&amp;(IF(ABS('B-1'!L55)&gt;0,100,"0")&amp;"】"))</f>
        <v/>
      </c>
      <c r="M55" s="676" t="str">
        <f>IFERROR("【"&amp;(IF('B-1'!M55&gt;='B-1'!L55,ROUND(100+ABS('B-1'!L55-'B-1'!M55)/ABS('B-1'!L55/100),0),ROUND(100-ABS('B-1'!L55-'B-1'!M55)/ABS('B-1'!L55/100),0))&amp;"】"),"")</f>
        <v/>
      </c>
      <c r="N55" s="677" t="str">
        <f>IFERROR("【"&amp;(IF('B-1'!N55&gt;='B-1'!L55,ROUND(100+ABS('B-1'!L55-'B-1'!N55)/ABS('B-1'!L55/100),0),ROUND(100-ABS('B-1'!L55-'B-1'!N55)/ABS('B-1'!L55/100),0))&amp;"】"),"")</f>
        <v/>
      </c>
      <c r="P55" s="766"/>
      <c r="Q55" s="609"/>
      <c r="R55" s="766"/>
      <c r="S55" s="609"/>
    </row>
    <row r="56" spans="1:19" ht="20.25" customHeight="1" thickBot="1" x14ac:dyDescent="0.2">
      <c r="A56" s="650"/>
      <c r="B56" s="729"/>
      <c r="C56" s="683" t="s">
        <v>188</v>
      </c>
      <c r="D56" s="672" t="s">
        <v>208</v>
      </c>
      <c r="E56" s="672"/>
      <c r="F56" s="710"/>
      <c r="G56" s="710"/>
      <c r="H56" s="710"/>
      <c r="I56" s="710"/>
      <c r="J56" s="714" t="s">
        <v>913</v>
      </c>
      <c r="K56" s="738" t="s">
        <v>172</v>
      </c>
      <c r="L56" s="715" t="str">
        <f>IF('B-1'!L56="","","【"&amp;(IF(ABS('B-1'!L56)&gt;0,100,"0")&amp;"】"))</f>
        <v/>
      </c>
      <c r="M56" s="715" t="str">
        <f>IF('B-1'!M56="","","【"&amp;(IF('B-1'!M56&gt;='B-1'!L56,ROUND(100+ABS('B-1'!L56-'B-1'!M56)/ABS('B-1'!L56/100),0),ROUND(100-ABS('B-1'!L56-'B-1'!M56)/ABS('B-1'!L56/100),0))&amp;"】"))</f>
        <v/>
      </c>
      <c r="N56" s="716" t="str">
        <f>IF('B-1'!N56="","","【"&amp;(IF('B-1'!N56&gt;='B-1'!L56,ROUND(100+ABS('B-1'!L56-'B-1'!N56)/ABS('B-1'!L56/100),0),ROUND(100-ABS('B-1'!L56-'B-1'!N56)/ABS('B-1'!L56/100),0))&amp;"】"))</f>
        <v/>
      </c>
      <c r="P56" s="766"/>
    </row>
    <row r="57" spans="1:19" ht="20.25" customHeight="1" thickBot="1" x14ac:dyDescent="0.2">
      <c r="A57" s="650"/>
      <c r="B57" s="717"/>
      <c r="C57" s="718" t="s">
        <v>190</v>
      </c>
      <c r="D57" s="1075" t="s">
        <v>209</v>
      </c>
      <c r="E57" s="1075"/>
      <c r="F57" s="1075"/>
      <c r="G57" s="1075"/>
      <c r="H57" s="1075"/>
      <c r="I57" s="719"/>
      <c r="J57" s="720"/>
      <c r="K57" s="721" t="s">
        <v>172</v>
      </c>
      <c r="L57" s="722" t="str">
        <f>IF('B-1'!L57=0,"","【"&amp;(IF(ABS('B-1'!L57)&gt;0,100,"0")&amp;"】"))</f>
        <v/>
      </c>
      <c r="M57" s="722" t="str">
        <f>IFERROR("【"&amp;(IF('B-1'!M57&gt;='B-1'!L57,ROUND(100+ABS('B-1'!L57-'B-1'!M57)/ABS('B-1'!L57/100),0),ROUND(100-ABS('B-1'!L57-'B-1'!M57)/ABS('B-1'!L57/100),0))&amp;"】"),"")</f>
        <v/>
      </c>
      <c r="N57" s="723" t="str">
        <f>IFERROR("【"&amp;(IF('B-1'!N57&gt;='B-1'!L57,ROUND(100+ABS('B-1'!L57-'B-1'!N57)/ABS('B-1'!L57/100),0),ROUND(100-ABS('B-1'!L57-'B-1'!N57)/ABS('B-1'!L57/100),0))&amp;"】"),"")</f>
        <v/>
      </c>
      <c r="P57" s="766"/>
    </row>
    <row r="58" spans="1:19" ht="18" customHeight="1" x14ac:dyDescent="0.15">
      <c r="A58" s="650"/>
      <c r="B58" s="666" t="s">
        <v>210</v>
      </c>
      <c r="C58" s="724"/>
      <c r="D58" s="725"/>
      <c r="E58" s="725"/>
      <c r="F58" s="726"/>
      <c r="G58" s="726"/>
      <c r="H58" s="726"/>
      <c r="I58" s="726"/>
      <c r="J58" s="670"/>
      <c r="K58" s="670"/>
      <c r="L58" s="739"/>
      <c r="M58" s="739"/>
      <c r="N58" s="740"/>
      <c r="P58" s="766"/>
    </row>
    <row r="59" spans="1:19" ht="53.1" customHeight="1" x14ac:dyDescent="0.15">
      <c r="A59" s="650"/>
      <c r="B59" s="741"/>
      <c r="C59" s="742" t="s">
        <v>127</v>
      </c>
      <c r="D59" s="1076" t="s">
        <v>211</v>
      </c>
      <c r="E59" s="1076"/>
      <c r="F59" s="1077"/>
      <c r="G59" s="1077"/>
      <c r="H59" s="1077"/>
      <c r="I59" s="1077"/>
      <c r="J59" s="1077"/>
      <c r="K59" s="743" t="s">
        <v>172</v>
      </c>
      <c r="L59" s="744" t="str">
        <f>IF('B-1'!L59="","",'B-1'!L59)</f>
        <v/>
      </c>
      <c r="M59" s="744" t="str">
        <f>IF('B-1'!M59="","",'B-1'!M59)</f>
        <v/>
      </c>
      <c r="N59" s="745" t="str">
        <f>IF('B-1'!N59="","",'B-1'!N59)</f>
        <v/>
      </c>
      <c r="P59" s="766"/>
    </row>
    <row r="60" spans="1:19" ht="56.1" customHeight="1" x14ac:dyDescent="0.15">
      <c r="A60" s="650"/>
      <c r="B60" s="741"/>
      <c r="C60" s="742" t="s">
        <v>135</v>
      </c>
      <c r="D60" s="1076" t="s">
        <v>212</v>
      </c>
      <c r="E60" s="1076"/>
      <c r="F60" s="1077"/>
      <c r="G60" s="1077"/>
      <c r="H60" s="1077"/>
      <c r="I60" s="1077"/>
      <c r="J60" s="1077"/>
      <c r="K60" s="743" t="s">
        <v>172</v>
      </c>
      <c r="L60" s="746" t="str">
        <f>IF('B-1'!L60="","",'B-1'!L60)</f>
        <v/>
      </c>
      <c r="M60" s="746" t="str">
        <f>IF('B-1'!M60="","",'B-1'!M60)</f>
        <v/>
      </c>
      <c r="N60" s="747" t="str">
        <f>IF('B-1'!N60="","",'B-1'!N60)</f>
        <v/>
      </c>
      <c r="P60" s="766"/>
    </row>
    <row r="61" spans="1:19" ht="53.1" customHeight="1" thickBot="1" x14ac:dyDescent="0.2">
      <c r="A61" s="650"/>
      <c r="B61" s="748"/>
      <c r="C61" s="749" t="s">
        <v>140</v>
      </c>
      <c r="D61" s="1067" t="s">
        <v>213</v>
      </c>
      <c r="E61" s="1067"/>
      <c r="F61" s="1068"/>
      <c r="G61" s="1068"/>
      <c r="H61" s="1068"/>
      <c r="I61" s="1068"/>
      <c r="J61" s="1068"/>
      <c r="K61" s="750" t="s">
        <v>172</v>
      </c>
      <c r="L61" s="751" t="str">
        <f>IF('B-1'!L61="","",'B-1'!L61)</f>
        <v/>
      </c>
      <c r="M61" s="751" t="str">
        <f>IF('B-1'!M61="","",'B-1'!M61)</f>
        <v/>
      </c>
      <c r="N61" s="752" t="str">
        <f>IF('B-1'!N61="","",'B-1'!N61)</f>
        <v/>
      </c>
      <c r="P61" s="766"/>
    </row>
    <row r="62" spans="1:19" s="614" customFormat="1" ht="7.5" customHeight="1" x14ac:dyDescent="0.15">
      <c r="B62" s="755"/>
      <c r="C62" s="756"/>
      <c r="D62" s="650"/>
      <c r="E62" s="650"/>
      <c r="F62" s="650"/>
      <c r="G62" s="650"/>
      <c r="H62" s="650"/>
      <c r="I62" s="650"/>
      <c r="J62" s="650"/>
      <c r="K62" s="650"/>
      <c r="L62" s="899"/>
      <c r="M62" s="899"/>
      <c r="N62" s="899"/>
    </row>
    <row r="63" spans="1:19" s="614" customFormat="1" ht="14.85" customHeight="1" x14ac:dyDescent="0.15">
      <c r="B63" s="650" t="s">
        <v>214</v>
      </c>
      <c r="C63" s="756"/>
      <c r="D63" s="921" t="s">
        <v>944</v>
      </c>
      <c r="F63" s="650"/>
      <c r="G63" s="650"/>
      <c r="H63" s="650"/>
      <c r="I63" s="650"/>
      <c r="J63" s="650"/>
      <c r="K63" s="650"/>
      <c r="L63" s="899"/>
      <c r="M63" s="899"/>
      <c r="N63" s="899"/>
    </row>
    <row r="64" spans="1:19" s="757" customFormat="1" x14ac:dyDescent="0.15">
      <c r="A64" s="614"/>
      <c r="B64" s="650" t="s">
        <v>215</v>
      </c>
      <c r="C64" s="960"/>
      <c r="D64" s="959" t="s">
        <v>937</v>
      </c>
      <c r="E64" s="959"/>
      <c r="F64" s="959"/>
      <c r="G64" s="959"/>
      <c r="H64" s="959"/>
      <c r="I64" s="959"/>
      <c r="J64" s="959"/>
      <c r="K64" s="959"/>
      <c r="L64" s="961"/>
      <c r="M64" s="961"/>
      <c r="N64" s="961"/>
    </row>
    <row r="65" spans="1:18" s="757" customFormat="1" x14ac:dyDescent="0.15">
      <c r="A65" s="614"/>
      <c r="B65" s="650" t="s">
        <v>216</v>
      </c>
      <c r="C65" s="960"/>
      <c r="D65" s="959" t="s">
        <v>217</v>
      </c>
      <c r="E65" s="959"/>
      <c r="F65" s="966"/>
      <c r="G65" s="966"/>
      <c r="H65" s="966"/>
      <c r="I65" s="966"/>
      <c r="J65" s="967"/>
      <c r="K65" s="967"/>
      <c r="L65" s="961"/>
      <c r="M65" s="961"/>
      <c r="N65" s="961"/>
    </row>
    <row r="66" spans="1:18" ht="42" customHeight="1" x14ac:dyDescent="0.15">
      <c r="B66" s="755" t="s">
        <v>914</v>
      </c>
      <c r="C66" s="960"/>
      <c r="D66" s="1066" t="s">
        <v>938</v>
      </c>
      <c r="E66" s="1066"/>
      <c r="F66" s="1066"/>
      <c r="G66" s="1066"/>
      <c r="H66" s="1066"/>
      <c r="I66" s="1066"/>
      <c r="J66" s="1066"/>
      <c r="K66" s="1066"/>
      <c r="L66" s="1066"/>
      <c r="M66" s="1066"/>
      <c r="N66" s="1066"/>
      <c r="R66" s="609"/>
    </row>
    <row r="67" spans="1:18" ht="21.75" customHeight="1" x14ac:dyDescent="0.15">
      <c r="C67" s="963"/>
      <c r="D67" s="812" t="s">
        <v>939</v>
      </c>
      <c r="E67" s="812"/>
      <c r="F67" s="964"/>
      <c r="G67" s="964"/>
      <c r="H67" s="964"/>
      <c r="I67" s="964"/>
      <c r="J67" s="965"/>
      <c r="K67" s="965"/>
      <c r="L67" s="812"/>
      <c r="M67" s="812"/>
      <c r="N67" s="812"/>
      <c r="R67" s="609"/>
    </row>
    <row r="68" spans="1:18" ht="21.75" customHeight="1" x14ac:dyDescent="0.15">
      <c r="C68" s="963"/>
      <c r="D68" s="812" t="s">
        <v>915</v>
      </c>
      <c r="E68" s="812"/>
      <c r="F68" s="964"/>
      <c r="G68" s="964"/>
      <c r="H68" s="964"/>
      <c r="I68" s="964"/>
      <c r="J68" s="965"/>
      <c r="K68" s="965"/>
      <c r="L68" s="812"/>
      <c r="M68" s="812"/>
      <c r="N68" s="812"/>
      <c r="R68" s="609"/>
    </row>
    <row r="69" spans="1:18" ht="21.75" customHeight="1" x14ac:dyDescent="0.15">
      <c r="C69" s="963"/>
      <c r="D69" s="812" t="s">
        <v>940</v>
      </c>
      <c r="E69" s="812"/>
      <c r="F69" s="964"/>
      <c r="G69" s="964"/>
      <c r="H69" s="964"/>
      <c r="I69" s="964"/>
      <c r="J69" s="965"/>
      <c r="K69" s="965"/>
      <c r="L69" s="812"/>
      <c r="M69" s="812"/>
      <c r="N69" s="812"/>
      <c r="R69" s="609"/>
    </row>
    <row r="70" spans="1:18" ht="21.75" customHeight="1" x14ac:dyDescent="0.15">
      <c r="C70" s="963"/>
      <c r="D70" s="812" t="s">
        <v>916</v>
      </c>
      <c r="E70" s="812"/>
      <c r="F70" s="964"/>
      <c r="G70" s="964"/>
      <c r="H70" s="964"/>
      <c r="I70" s="964"/>
      <c r="J70" s="965"/>
      <c r="K70" s="965"/>
      <c r="L70" s="812"/>
      <c r="M70" s="812"/>
      <c r="N70" s="812"/>
      <c r="R70" s="609"/>
    </row>
    <row r="71" spans="1:18" ht="21.75" customHeight="1" x14ac:dyDescent="0.15">
      <c r="C71" s="963"/>
      <c r="D71" s="812" t="s">
        <v>917</v>
      </c>
      <c r="E71" s="812"/>
      <c r="F71" s="964"/>
      <c r="G71" s="964"/>
      <c r="H71" s="964"/>
      <c r="I71" s="964"/>
      <c r="J71" s="965"/>
      <c r="K71" s="965"/>
      <c r="L71" s="812"/>
      <c r="M71" s="812"/>
      <c r="N71" s="812"/>
      <c r="R71" s="609"/>
    </row>
    <row r="72" spans="1:18" ht="21.75" customHeight="1" x14ac:dyDescent="0.15">
      <c r="C72" s="963"/>
      <c r="D72" s="812" t="s">
        <v>941</v>
      </c>
      <c r="E72" s="812"/>
      <c r="F72" s="964"/>
      <c r="G72" s="964"/>
      <c r="H72" s="964"/>
      <c r="I72" s="964"/>
      <c r="J72" s="965"/>
      <c r="K72" s="965"/>
      <c r="L72" s="812"/>
      <c r="M72" s="812"/>
      <c r="N72" s="812"/>
      <c r="R72" s="609"/>
    </row>
    <row r="73" spans="1:18" ht="21.75" customHeight="1" x14ac:dyDescent="0.15">
      <c r="C73" s="963"/>
      <c r="D73" s="812" t="s">
        <v>918</v>
      </c>
      <c r="E73" s="812"/>
      <c r="F73" s="964"/>
      <c r="G73" s="964"/>
      <c r="H73" s="964"/>
      <c r="I73" s="964"/>
      <c r="J73" s="965"/>
      <c r="K73" s="965"/>
      <c r="L73" s="812"/>
      <c r="M73" s="812"/>
      <c r="N73" s="812"/>
      <c r="R73" s="609"/>
    </row>
    <row r="74" spans="1:18" ht="21.75" customHeight="1" x14ac:dyDescent="0.15">
      <c r="C74" s="963"/>
      <c r="D74" s="812" t="s">
        <v>919</v>
      </c>
      <c r="E74" s="812"/>
      <c r="F74" s="964"/>
      <c r="G74" s="964"/>
      <c r="H74" s="964"/>
      <c r="I74" s="964"/>
      <c r="J74" s="965"/>
      <c r="K74" s="965"/>
      <c r="L74" s="812"/>
      <c r="M74" s="812"/>
      <c r="N74" s="812"/>
      <c r="R74" s="609"/>
    </row>
    <row r="75" spans="1:18" ht="21.75" customHeight="1" x14ac:dyDescent="0.15">
      <c r="C75" s="963"/>
      <c r="D75" s="812" t="s">
        <v>942</v>
      </c>
      <c r="E75" s="812"/>
      <c r="F75" s="964"/>
      <c r="G75" s="964"/>
      <c r="H75" s="964"/>
      <c r="I75" s="964"/>
      <c r="J75" s="965"/>
      <c r="K75" s="965"/>
      <c r="L75" s="812"/>
      <c r="M75" s="812"/>
      <c r="N75" s="812"/>
      <c r="R75" s="609"/>
    </row>
    <row r="76" spans="1:18" ht="21.75" customHeight="1" x14ac:dyDescent="0.15">
      <c r="R76" s="609"/>
    </row>
    <row r="77" spans="1:18" ht="21.75" customHeight="1" x14ac:dyDescent="0.15">
      <c r="D77" s="614" t="s">
        <v>920</v>
      </c>
      <c r="R77" s="609"/>
    </row>
    <row r="78" spans="1:18" ht="21.75" customHeight="1" x14ac:dyDescent="0.15">
      <c r="R78" s="609"/>
    </row>
    <row r="79" spans="1:18" x14ac:dyDescent="0.15">
      <c r="B79" s="887"/>
      <c r="C79" s="887"/>
      <c r="R79" s="609"/>
    </row>
    <row r="80" spans="1:18" x14ac:dyDescent="0.15">
      <c r="R80" s="609"/>
    </row>
    <row r="81" spans="18:18" x14ac:dyDescent="0.15">
      <c r="R81" s="609"/>
    </row>
    <row r="82" spans="18:18" x14ac:dyDescent="0.15">
      <c r="R82" s="609"/>
    </row>
  </sheetData>
  <mergeCells count="8">
    <mergeCell ref="D66:N66"/>
    <mergeCell ref="D61:J61"/>
    <mergeCell ref="B4:F4"/>
    <mergeCell ref="G4:J4"/>
    <mergeCell ref="D29:H29"/>
    <mergeCell ref="D57:H57"/>
    <mergeCell ref="D59:J59"/>
    <mergeCell ref="D60:J60"/>
  </mergeCells>
  <phoneticPr fontId="16"/>
  <pageMargins left="0.23622047244094491" right="0.35433070866141736" top="0.74803149606299213" bottom="0.41" header="0.31496062992125984" footer="0.31496062992125984"/>
  <pageSetup paperSize="9" scale="56" fitToHeight="0" orientation="portrait"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I60"/>
  <sheetViews>
    <sheetView showGridLines="0" view="pageBreakPreview" zoomScale="85" zoomScaleNormal="25" zoomScaleSheetLayoutView="85" workbookViewId="0">
      <selection activeCell="B22" sqref="B22"/>
    </sheetView>
  </sheetViews>
  <sheetFormatPr defaultColWidth="9" defaultRowHeight="13.5" x14ac:dyDescent="0.15"/>
  <cols>
    <col min="1" max="1" width="2.5" style="31" customWidth="1"/>
    <col min="2" max="4" width="21.875" style="31" customWidth="1"/>
    <col min="5" max="6" width="20.5" style="31" customWidth="1"/>
    <col min="7" max="7" width="10.5" style="31" customWidth="1"/>
    <col min="8" max="8" width="17.5" style="31" customWidth="1"/>
    <col min="9" max="9" width="43.5" style="384" customWidth="1"/>
    <col min="10" max="10" width="30.5" style="31" customWidth="1"/>
    <col min="11" max="13" width="29.875" style="31" customWidth="1"/>
    <col min="14" max="14" width="33.125" style="31" customWidth="1"/>
    <col min="15" max="31" width="14.5" style="31" customWidth="1"/>
    <col min="32" max="16384" width="9" style="31"/>
  </cols>
  <sheetData>
    <row r="1" spans="1:31" ht="32.85" customHeight="1" x14ac:dyDescent="0.15">
      <c r="A1" s="117"/>
      <c r="B1" s="142" t="str">
        <f>コード!A1</f>
        <v>溶融亜鉛めっき鋼帯及び鋼板（輸入者）</v>
      </c>
      <c r="C1" s="142"/>
      <c r="D1" s="142"/>
    </row>
    <row r="2" spans="1:31" ht="21.6" customHeight="1" x14ac:dyDescent="0.15">
      <c r="B2" s="163" t="s">
        <v>219</v>
      </c>
      <c r="C2" s="163"/>
      <c r="D2" s="163"/>
    </row>
    <row r="3" spans="1:31" ht="6" customHeight="1" thickBot="1" x14ac:dyDescent="0.2"/>
    <row r="4" spans="1:31" s="1" customFormat="1" ht="19.5" customHeight="1" thickBot="1" x14ac:dyDescent="0.2">
      <c r="B4" s="351" t="s">
        <v>10</v>
      </c>
      <c r="C4" s="352"/>
      <c r="D4" s="1082" t="str">
        <f>IF(様式一覧表!D5="","",様式一覧表!D5)</f>
        <v/>
      </c>
      <c r="E4" s="1083"/>
      <c r="F4" s="1084"/>
      <c r="I4" s="85"/>
      <c r="J4" s="185"/>
      <c r="K4" s="185"/>
      <c r="L4" s="185"/>
      <c r="M4" s="185"/>
      <c r="N4" s="185"/>
      <c r="O4" s="185"/>
      <c r="P4" s="185"/>
      <c r="Q4" s="185"/>
      <c r="R4" s="185"/>
      <c r="S4" s="185"/>
      <c r="T4" s="185"/>
      <c r="U4" s="185"/>
      <c r="V4" s="185"/>
      <c r="W4" s="185"/>
      <c r="X4" s="185"/>
      <c r="Y4" s="32"/>
      <c r="Z4" s="185"/>
      <c r="AA4" s="32"/>
      <c r="AB4" s="32"/>
      <c r="AC4" s="32"/>
    </row>
    <row r="5" spans="1:31" s="1" customFormat="1" ht="7.35" customHeight="1" x14ac:dyDescent="0.15">
      <c r="I5" s="85"/>
    </row>
    <row r="6" spans="1:31" s="813" customFormat="1" ht="45.75" customHeight="1" x14ac:dyDescent="0.15">
      <c r="B6" s="1085" t="s">
        <v>846</v>
      </c>
      <c r="C6" s="1085"/>
      <c r="D6" s="1085"/>
      <c r="E6" s="1085"/>
      <c r="F6" s="1085"/>
      <c r="G6" s="1085"/>
      <c r="H6" s="1085"/>
      <c r="I6" s="1085"/>
      <c r="J6" s="1085"/>
      <c r="K6" s="1085"/>
      <c r="L6" s="1085"/>
      <c r="M6" s="1085"/>
      <c r="N6" s="1085"/>
      <c r="O6" s="1085"/>
      <c r="P6" s="1085"/>
      <c r="Q6" s="1085"/>
      <c r="R6" s="1085"/>
      <c r="S6" s="1085"/>
      <c r="T6" s="1085"/>
      <c r="U6" s="1085"/>
      <c r="V6" s="1085"/>
      <c r="W6" s="1085"/>
      <c r="X6" s="1085"/>
      <c r="Y6" s="1085"/>
      <c r="Z6" s="1085"/>
      <c r="AA6" s="1085"/>
      <c r="AB6" s="1085"/>
      <c r="AC6" s="1085"/>
      <c r="AD6" s="1085"/>
      <c r="AE6" s="1085"/>
    </row>
    <row r="7" spans="1:31" s="105" customFormat="1" ht="9.6" customHeight="1" x14ac:dyDescent="0.15">
      <c r="I7" s="212"/>
    </row>
    <row r="8" spans="1:31" s="105" customFormat="1" ht="21.6" customHeight="1" x14ac:dyDescent="0.15">
      <c r="B8" s="128" t="s">
        <v>97</v>
      </c>
      <c r="C8" s="129"/>
      <c r="D8" s="814"/>
      <c r="E8" s="814"/>
      <c r="F8" s="814"/>
      <c r="G8" s="814"/>
      <c r="H8" s="814"/>
      <c r="I8" s="815"/>
      <c r="J8" s="129"/>
      <c r="K8" s="129"/>
      <c r="L8" s="129"/>
      <c r="M8" s="129"/>
      <c r="N8" s="129"/>
      <c r="O8" s="129"/>
      <c r="P8" s="129"/>
      <c r="Q8" s="129"/>
      <c r="R8" s="129"/>
      <c r="S8" s="129"/>
      <c r="T8" s="129"/>
      <c r="U8" s="129"/>
      <c r="V8" s="129"/>
      <c r="W8" s="129"/>
      <c r="X8" s="129"/>
      <c r="Y8" s="129"/>
      <c r="Z8" s="129"/>
      <c r="AA8" s="129"/>
      <c r="AB8" s="129"/>
      <c r="AC8" s="129"/>
      <c r="AD8" s="129"/>
      <c r="AE8" s="130"/>
    </row>
    <row r="9" spans="1:31" ht="15.6" customHeight="1" x14ac:dyDescent="0.15">
      <c r="B9" s="209" t="s">
        <v>220</v>
      </c>
      <c r="D9" s="816"/>
      <c r="E9" s="816"/>
      <c r="F9" s="816"/>
      <c r="G9" s="816"/>
      <c r="H9" s="816"/>
      <c r="I9" s="817"/>
      <c r="AE9" s="210"/>
    </row>
    <row r="10" spans="1:31" ht="15.6" customHeight="1" x14ac:dyDescent="0.15">
      <c r="B10" s="428" t="s">
        <v>221</v>
      </c>
      <c r="D10" s="816"/>
      <c r="E10" s="816"/>
      <c r="F10" s="816"/>
      <c r="G10" s="816"/>
      <c r="H10" s="816"/>
      <c r="I10" s="817"/>
      <c r="AE10" s="210"/>
    </row>
    <row r="11" spans="1:31" ht="15" customHeight="1" x14ac:dyDescent="0.15">
      <c r="B11" s="133" t="s">
        <v>222</v>
      </c>
      <c r="C11" s="329"/>
      <c r="D11" s="818"/>
      <c r="E11" s="816"/>
      <c r="F11" s="816"/>
      <c r="G11" s="816"/>
      <c r="H11" s="816"/>
      <c r="I11" s="817"/>
      <c r="AE11" s="210"/>
    </row>
    <row r="12" spans="1:31" s="105" customFormat="1" ht="33" customHeight="1" x14ac:dyDescent="0.15">
      <c r="B12" s="1080" t="s">
        <v>223</v>
      </c>
      <c r="C12" s="1081"/>
      <c r="D12" s="1081"/>
      <c r="E12" s="1081"/>
      <c r="F12" s="1081"/>
      <c r="G12" s="1081"/>
      <c r="H12" s="1081"/>
      <c r="I12" s="1081"/>
      <c r="J12" s="1081"/>
      <c r="K12" s="1081"/>
      <c r="L12" s="1081"/>
      <c r="M12" s="1081"/>
      <c r="N12" s="1081"/>
      <c r="O12" s="1081"/>
      <c r="P12" s="1081"/>
      <c r="Q12" s="1081"/>
      <c r="R12" s="1081"/>
      <c r="S12" s="1081"/>
      <c r="T12" s="1081"/>
      <c r="U12" s="1081"/>
      <c r="V12" s="1081"/>
      <c r="W12" s="1081"/>
      <c r="X12" s="1081"/>
      <c r="Y12" s="1081"/>
      <c r="Z12" s="1081"/>
      <c r="AA12"/>
      <c r="AB12"/>
      <c r="AC12"/>
      <c r="AD12"/>
      <c r="AE12" s="518"/>
    </row>
    <row r="13" spans="1:31" ht="15" customHeight="1" x14ac:dyDescent="0.15">
      <c r="B13" s="209" t="s">
        <v>224</v>
      </c>
      <c r="G13" s="246"/>
      <c r="H13" s="246"/>
      <c r="AE13" s="210"/>
    </row>
    <row r="14" spans="1:31" ht="15" customHeight="1" x14ac:dyDescent="0.15">
      <c r="B14" s="209" t="s">
        <v>225</v>
      </c>
      <c r="AE14" s="210"/>
    </row>
    <row r="15" spans="1:31" ht="15" customHeight="1" x14ac:dyDescent="0.15">
      <c r="B15" s="248"/>
      <c r="C15" s="131"/>
      <c r="D15" s="131"/>
      <c r="E15" s="576"/>
      <c r="F15" s="131"/>
      <c r="G15" s="131"/>
      <c r="H15" s="131"/>
      <c r="I15" s="495"/>
      <c r="J15" s="131"/>
      <c r="K15" s="131"/>
      <c r="L15" s="131"/>
      <c r="M15" s="131"/>
      <c r="N15" s="131"/>
      <c r="O15" s="131"/>
      <c r="P15" s="131"/>
      <c r="Q15" s="247"/>
      <c r="R15" s="131"/>
      <c r="S15" s="131"/>
      <c r="T15" s="131"/>
      <c r="U15" s="131"/>
      <c r="V15" s="131"/>
      <c r="W15" s="131"/>
      <c r="X15" s="131"/>
      <c r="Y15" s="131"/>
      <c r="Z15" s="131"/>
      <c r="AA15" s="131"/>
      <c r="AB15" s="131"/>
      <c r="AC15" s="131"/>
      <c r="AD15" s="131"/>
      <c r="AE15" s="132"/>
    </row>
    <row r="16" spans="1:31" s="105" customFormat="1" ht="7.5" customHeight="1" thickBot="1" x14ac:dyDescent="0.2">
      <c r="B16" s="126"/>
      <c r="C16" s="126"/>
      <c r="D16" s="126"/>
      <c r="E16" s="126"/>
      <c r="F16" s="126"/>
      <c r="G16" s="126"/>
      <c r="H16" s="126"/>
      <c r="I16" s="126"/>
      <c r="J16" s="126"/>
      <c r="K16" s="126"/>
      <c r="L16" s="885"/>
      <c r="M16" s="885"/>
      <c r="N16" s="126"/>
      <c r="O16" s="126"/>
      <c r="P16" s="126"/>
      <c r="Q16" s="126"/>
      <c r="R16" s="126"/>
      <c r="S16" s="126"/>
      <c r="T16" s="126"/>
      <c r="U16" s="126"/>
      <c r="V16" s="126"/>
      <c r="W16" s="811"/>
      <c r="X16" s="126"/>
      <c r="Y16" s="126"/>
      <c r="Z16" s="126"/>
      <c r="AA16" s="126"/>
      <c r="AB16" s="811"/>
      <c r="AC16" s="126"/>
      <c r="AD16" s="126"/>
    </row>
    <row r="17" spans="2:35" ht="25.35" customHeight="1" thickBot="1" x14ac:dyDescent="0.2">
      <c r="B17" s="1078" t="s">
        <v>226</v>
      </c>
      <c r="C17" s="1079"/>
      <c r="D17" s="1079"/>
      <c r="E17" s="1079"/>
      <c r="F17" s="1079"/>
      <c r="G17" s="1079"/>
      <c r="H17" s="1079"/>
      <c r="I17" s="1079"/>
      <c r="J17" s="1079"/>
      <c r="K17" s="1079"/>
      <c r="L17" s="1079"/>
      <c r="M17" s="1079"/>
      <c r="N17" s="1079"/>
      <c r="O17" s="1079"/>
      <c r="P17" s="1079"/>
      <c r="Q17" s="1079"/>
      <c r="R17" s="1079"/>
      <c r="S17" s="1079"/>
      <c r="T17" s="1079"/>
      <c r="U17" s="1079"/>
      <c r="V17" s="1079"/>
      <c r="W17" s="1079"/>
      <c r="X17" s="1079"/>
      <c r="Y17" s="1079"/>
      <c r="Z17" s="1079"/>
      <c r="AA17" s="1079"/>
      <c r="AB17" s="1079"/>
      <c r="AC17" s="1079"/>
      <c r="AD17" s="519"/>
      <c r="AE17" s="520"/>
    </row>
    <row r="18" spans="2:35" ht="71.099999999999994" customHeight="1" thickBot="1" x14ac:dyDescent="0.2">
      <c r="B18" s="926" t="s">
        <v>227</v>
      </c>
      <c r="C18" s="550" t="s">
        <v>228</v>
      </c>
      <c r="D18" s="550" t="s">
        <v>229</v>
      </c>
      <c r="E18" s="551" t="s">
        <v>230</v>
      </c>
      <c r="F18" s="551" t="s">
        <v>231</v>
      </c>
      <c r="G18" s="552" t="s">
        <v>232</v>
      </c>
      <c r="H18" s="551" t="s">
        <v>233</v>
      </c>
      <c r="I18" s="927" t="s">
        <v>843</v>
      </c>
      <c r="J18" s="927" t="s">
        <v>234</v>
      </c>
      <c r="K18" s="927" t="s">
        <v>235</v>
      </c>
      <c r="L18" s="928" t="s">
        <v>844</v>
      </c>
      <c r="M18" s="928" t="s">
        <v>845</v>
      </c>
      <c r="N18" s="929" t="s">
        <v>236</v>
      </c>
      <c r="O18" s="553" t="s">
        <v>237</v>
      </c>
      <c r="P18" s="553" t="s">
        <v>238</v>
      </c>
      <c r="Q18" s="780" t="s">
        <v>239</v>
      </c>
      <c r="R18" s="547" t="s">
        <v>240</v>
      </c>
      <c r="S18" s="780" t="s">
        <v>241</v>
      </c>
      <c r="T18" s="780" t="s">
        <v>242</v>
      </c>
      <c r="U18" s="780" t="s">
        <v>243</v>
      </c>
      <c r="V18" s="819" t="s">
        <v>244</v>
      </c>
      <c r="W18" s="820" t="s">
        <v>708</v>
      </c>
      <c r="X18" s="547" t="s">
        <v>245</v>
      </c>
      <c r="Y18" s="547" t="s">
        <v>246</v>
      </c>
      <c r="Z18" s="547" t="s">
        <v>247</v>
      </c>
      <c r="AA18" s="547" t="s">
        <v>248</v>
      </c>
      <c r="AB18" s="547" t="s">
        <v>706</v>
      </c>
      <c r="AC18" s="547" t="s">
        <v>249</v>
      </c>
      <c r="AD18" s="547" t="s">
        <v>250</v>
      </c>
      <c r="AE18" s="821" t="s">
        <v>251</v>
      </c>
      <c r="AF18" s="816"/>
      <c r="AG18" s="816"/>
      <c r="AH18" s="816"/>
      <c r="AI18" s="816"/>
    </row>
    <row r="19" spans="2:35" ht="30.75" customHeight="1" x14ac:dyDescent="0.15">
      <c r="B19" s="925"/>
      <c r="C19" s="771" t="str">
        <f>IF(様式一覧表!$D$5="","",様式一覧表!$D$5)</f>
        <v/>
      </c>
      <c r="D19" s="772" t="s">
        <v>252</v>
      </c>
      <c r="E19" s="773" t="s">
        <v>253</v>
      </c>
      <c r="F19" s="774" t="s">
        <v>254</v>
      </c>
      <c r="G19" s="774" t="s">
        <v>255</v>
      </c>
      <c r="H19" s="266" t="s">
        <v>255</v>
      </c>
      <c r="I19" s="266" t="s">
        <v>255</v>
      </c>
      <c r="J19" s="266" t="s">
        <v>255</v>
      </c>
      <c r="K19" s="266" t="s">
        <v>255</v>
      </c>
      <c r="L19" s="266"/>
      <c r="M19" s="266"/>
      <c r="N19" s="266" t="s">
        <v>255</v>
      </c>
      <c r="O19" s="775"/>
      <c r="P19" s="776"/>
      <c r="Q19" s="266" t="s">
        <v>255</v>
      </c>
      <c r="R19" s="255" t="str">
        <f>IFERROR(P19/O19,"0")</f>
        <v>0</v>
      </c>
      <c r="S19" s="536"/>
      <c r="T19" s="536"/>
      <c r="U19" s="536"/>
      <c r="V19" s="536"/>
      <c r="W19" s="536"/>
      <c r="X19" s="777" t="str">
        <f>IFERROR(S19/O19,"0")</f>
        <v>0</v>
      </c>
      <c r="Y19" s="777" t="str">
        <f t="shared" ref="Y19:Y31" si="0">IFERROR(T19/P19,"0")</f>
        <v>0</v>
      </c>
      <c r="Z19" s="777" t="str">
        <f t="shared" ref="Z19:Z31" si="1">IFERROR(U19/Q19,"0")</f>
        <v>0</v>
      </c>
      <c r="AA19" s="777" t="str">
        <f t="shared" ref="AA19:AA31" si="2">IFERROR(V19/R19,"0")</f>
        <v>0</v>
      </c>
      <c r="AB19" s="777" t="str">
        <f t="shared" ref="AB19:AB31" si="3">IFERROR(W19/S19,"0")</f>
        <v>0</v>
      </c>
      <c r="AC19" s="777" t="str">
        <f>IFERROR((S19+T19+U19+V19+W19)/O19,"0")</f>
        <v>0</v>
      </c>
      <c r="AD19" s="778">
        <f>IFERROR(R19-AC19,"0")</f>
        <v>0</v>
      </c>
      <c r="AE19" s="779" t="str">
        <f>IF(P19-S19-T19-U19-V19-W19&lt;&gt;0,P19-S19-T19-U19-V19-W19,"0")</f>
        <v>0</v>
      </c>
    </row>
    <row r="20" spans="2:35" ht="30.75" customHeight="1" x14ac:dyDescent="0.15">
      <c r="B20" s="925"/>
      <c r="C20" s="389" t="str">
        <f>IF(様式一覧表!$D$5="","",様式一覧表!$D$5)</f>
        <v/>
      </c>
      <c r="D20" s="346" t="s">
        <v>252</v>
      </c>
      <c r="E20" s="343" t="s">
        <v>256</v>
      </c>
      <c r="F20" s="521"/>
      <c r="G20" s="522"/>
      <c r="H20" s="491"/>
      <c r="I20" s="493"/>
      <c r="J20" s="242"/>
      <c r="K20" s="242"/>
      <c r="L20" s="242"/>
      <c r="M20" s="242"/>
      <c r="N20" s="493"/>
      <c r="O20" s="532"/>
      <c r="P20" s="533"/>
      <c r="Q20" s="360"/>
      <c r="R20" s="252" t="str">
        <f t="shared" ref="R20:R29" si="4">IFERROR(P20/O20,"0")</f>
        <v>0</v>
      </c>
      <c r="S20" s="536"/>
      <c r="T20" s="536"/>
      <c r="U20" s="536"/>
      <c r="V20" s="536"/>
      <c r="W20" s="536"/>
      <c r="X20" s="256" t="str">
        <f t="shared" ref="X20:X31" si="5">IFERROR(S20/O20,"0")</f>
        <v>0</v>
      </c>
      <c r="Y20" s="256" t="str">
        <f t="shared" si="0"/>
        <v>0</v>
      </c>
      <c r="Z20" s="256" t="str">
        <f t="shared" si="1"/>
        <v>0</v>
      </c>
      <c r="AA20" s="256" t="str">
        <f t="shared" si="2"/>
        <v>0</v>
      </c>
      <c r="AB20" s="256" t="str">
        <f t="shared" si="3"/>
        <v>0</v>
      </c>
      <c r="AC20" s="256" t="str">
        <f t="shared" ref="AC20:AC32" si="6">IFERROR((S20+T20+U20+V20+W20)/O20,"0")</f>
        <v>0</v>
      </c>
      <c r="AD20" s="260">
        <f t="shared" ref="AD20:AD32" si="7">IFERROR(R20-AC20,"0")</f>
        <v>0</v>
      </c>
      <c r="AE20" s="288" t="str">
        <f t="shared" ref="AE20:AE32" si="8">IF(P20-S20-T20-U20-V20-W20&lt;&gt;0,P20-S20-T20-U20-V20-W20,"0")</f>
        <v>0</v>
      </c>
    </row>
    <row r="21" spans="2:35" ht="30.75" customHeight="1" x14ac:dyDescent="0.15">
      <c r="B21" s="925"/>
      <c r="C21" s="389" t="str">
        <f>IF(様式一覧表!$D$5="","",様式一覧表!$D$5)</f>
        <v/>
      </c>
      <c r="D21" s="342" t="s">
        <v>252</v>
      </c>
      <c r="E21" s="343" t="s">
        <v>256</v>
      </c>
      <c r="F21" s="521"/>
      <c r="G21" s="522"/>
      <c r="H21" s="491"/>
      <c r="I21" s="493"/>
      <c r="J21" s="242"/>
      <c r="K21" s="242"/>
      <c r="L21" s="242"/>
      <c r="M21" s="242"/>
      <c r="N21" s="493"/>
      <c r="O21" s="532"/>
      <c r="P21" s="533"/>
      <c r="Q21" s="360"/>
      <c r="R21" s="252" t="str">
        <f t="shared" si="4"/>
        <v>0</v>
      </c>
      <c r="S21" s="537"/>
      <c r="T21" s="537"/>
      <c r="U21" s="537"/>
      <c r="V21" s="537"/>
      <c r="W21" s="537"/>
      <c r="X21" s="256" t="str">
        <f t="shared" si="5"/>
        <v>0</v>
      </c>
      <c r="Y21" s="256" t="str">
        <f t="shared" si="0"/>
        <v>0</v>
      </c>
      <c r="Z21" s="256" t="str">
        <f t="shared" si="1"/>
        <v>0</v>
      </c>
      <c r="AA21" s="256" t="str">
        <f t="shared" si="2"/>
        <v>0</v>
      </c>
      <c r="AB21" s="256" t="str">
        <f t="shared" si="3"/>
        <v>0</v>
      </c>
      <c r="AC21" s="256" t="str">
        <f t="shared" si="6"/>
        <v>0</v>
      </c>
      <c r="AD21" s="260">
        <f t="shared" si="7"/>
        <v>0</v>
      </c>
      <c r="AE21" s="288" t="str">
        <f t="shared" si="8"/>
        <v>0</v>
      </c>
    </row>
    <row r="22" spans="2:35" ht="30.75" customHeight="1" x14ac:dyDescent="0.15">
      <c r="B22" s="925"/>
      <c r="C22" s="389" t="str">
        <f>IF(様式一覧表!$D$5="","",様式一覧表!$D$5)</f>
        <v/>
      </c>
      <c r="D22" s="342" t="s">
        <v>252</v>
      </c>
      <c r="E22" s="343" t="s">
        <v>256</v>
      </c>
      <c r="F22" s="521"/>
      <c r="G22" s="522"/>
      <c r="H22" s="491"/>
      <c r="I22" s="493"/>
      <c r="J22" s="242"/>
      <c r="K22" s="242"/>
      <c r="L22" s="242"/>
      <c r="M22" s="242"/>
      <c r="N22" s="493"/>
      <c r="O22" s="532"/>
      <c r="P22" s="533"/>
      <c r="Q22" s="360"/>
      <c r="R22" s="252" t="str">
        <f t="shared" si="4"/>
        <v>0</v>
      </c>
      <c r="S22" s="537"/>
      <c r="T22" s="537"/>
      <c r="U22" s="537"/>
      <c r="V22" s="537"/>
      <c r="W22" s="537"/>
      <c r="X22" s="256" t="str">
        <f t="shared" si="5"/>
        <v>0</v>
      </c>
      <c r="Y22" s="256" t="str">
        <f t="shared" si="0"/>
        <v>0</v>
      </c>
      <c r="Z22" s="256" t="str">
        <f t="shared" si="1"/>
        <v>0</v>
      </c>
      <c r="AA22" s="256" t="str">
        <f t="shared" si="2"/>
        <v>0</v>
      </c>
      <c r="AB22" s="256" t="str">
        <f t="shared" si="3"/>
        <v>0</v>
      </c>
      <c r="AC22" s="256" t="str">
        <f t="shared" si="6"/>
        <v>0</v>
      </c>
      <c r="AD22" s="260">
        <f t="shared" si="7"/>
        <v>0</v>
      </c>
      <c r="AE22" s="288" t="str">
        <f t="shared" si="8"/>
        <v>0</v>
      </c>
    </row>
    <row r="23" spans="2:35" ht="30.75" customHeight="1" x14ac:dyDescent="0.15">
      <c r="B23" s="925"/>
      <c r="C23" s="389" t="str">
        <f>IF(様式一覧表!$D$5="","",様式一覧表!$D$5)</f>
        <v/>
      </c>
      <c r="D23" s="342" t="s">
        <v>252</v>
      </c>
      <c r="E23" s="343" t="s">
        <v>256</v>
      </c>
      <c r="F23" s="521"/>
      <c r="G23" s="522"/>
      <c r="H23" s="491"/>
      <c r="I23" s="493"/>
      <c r="J23" s="242"/>
      <c r="K23" s="242"/>
      <c r="L23" s="242"/>
      <c r="M23" s="242"/>
      <c r="N23" s="493"/>
      <c r="O23" s="532"/>
      <c r="P23" s="533"/>
      <c r="Q23" s="360"/>
      <c r="R23" s="252" t="str">
        <f t="shared" si="4"/>
        <v>0</v>
      </c>
      <c r="S23" s="537"/>
      <c r="T23" s="537"/>
      <c r="U23" s="537"/>
      <c r="V23" s="537"/>
      <c r="W23" s="537"/>
      <c r="X23" s="256" t="str">
        <f t="shared" si="5"/>
        <v>0</v>
      </c>
      <c r="Y23" s="256" t="str">
        <f t="shared" si="0"/>
        <v>0</v>
      </c>
      <c r="Z23" s="256" t="str">
        <f t="shared" si="1"/>
        <v>0</v>
      </c>
      <c r="AA23" s="256" t="str">
        <f t="shared" si="2"/>
        <v>0</v>
      </c>
      <c r="AB23" s="256" t="str">
        <f t="shared" si="3"/>
        <v>0</v>
      </c>
      <c r="AC23" s="256" t="str">
        <f t="shared" si="6"/>
        <v>0</v>
      </c>
      <c r="AD23" s="260">
        <f t="shared" si="7"/>
        <v>0</v>
      </c>
      <c r="AE23" s="288" t="str">
        <f t="shared" si="8"/>
        <v>0</v>
      </c>
    </row>
    <row r="24" spans="2:35" ht="30.75" customHeight="1" x14ac:dyDescent="0.15">
      <c r="B24" s="925"/>
      <c r="C24" s="389" t="str">
        <f>IF(様式一覧表!$D$5="","",様式一覧表!$D$5)</f>
        <v/>
      </c>
      <c r="D24" s="342" t="s">
        <v>252</v>
      </c>
      <c r="E24" s="343" t="s">
        <v>256</v>
      </c>
      <c r="F24" s="521"/>
      <c r="G24" s="522"/>
      <c r="H24" s="491"/>
      <c r="I24" s="493"/>
      <c r="J24" s="242"/>
      <c r="K24" s="242"/>
      <c r="L24" s="242"/>
      <c r="M24" s="242"/>
      <c r="N24" s="493"/>
      <c r="O24" s="532"/>
      <c r="P24" s="533"/>
      <c r="Q24" s="360"/>
      <c r="R24" s="252" t="str">
        <f t="shared" si="4"/>
        <v>0</v>
      </c>
      <c r="S24" s="537"/>
      <c r="T24" s="537"/>
      <c r="U24" s="537"/>
      <c r="V24" s="537"/>
      <c r="W24" s="537"/>
      <c r="X24" s="256" t="str">
        <f t="shared" si="5"/>
        <v>0</v>
      </c>
      <c r="Y24" s="256" t="str">
        <f t="shared" si="0"/>
        <v>0</v>
      </c>
      <c r="Z24" s="256" t="str">
        <f t="shared" si="1"/>
        <v>0</v>
      </c>
      <c r="AA24" s="256" t="str">
        <f t="shared" si="2"/>
        <v>0</v>
      </c>
      <c r="AB24" s="256" t="str">
        <f t="shared" si="3"/>
        <v>0</v>
      </c>
      <c r="AC24" s="256" t="str">
        <f t="shared" si="6"/>
        <v>0</v>
      </c>
      <c r="AD24" s="260">
        <f t="shared" si="7"/>
        <v>0</v>
      </c>
      <c r="AE24" s="288" t="str">
        <f t="shared" si="8"/>
        <v>0</v>
      </c>
    </row>
    <row r="25" spans="2:35" ht="30.75" customHeight="1" x14ac:dyDescent="0.15">
      <c r="B25" s="925"/>
      <c r="C25" s="389" t="str">
        <f>IF(様式一覧表!$D$5="","",様式一覧表!$D$5)</f>
        <v/>
      </c>
      <c r="D25" s="342" t="s">
        <v>252</v>
      </c>
      <c r="E25" s="343" t="s">
        <v>256</v>
      </c>
      <c r="F25" s="521"/>
      <c r="G25" s="522"/>
      <c r="H25" s="491"/>
      <c r="I25" s="493"/>
      <c r="J25" s="242"/>
      <c r="K25" s="242"/>
      <c r="L25" s="242"/>
      <c r="M25" s="242"/>
      <c r="N25" s="493"/>
      <c r="O25" s="532"/>
      <c r="P25" s="533"/>
      <c r="Q25" s="360"/>
      <c r="R25" s="252" t="str">
        <f t="shared" si="4"/>
        <v>0</v>
      </c>
      <c r="S25" s="538"/>
      <c r="T25" s="538"/>
      <c r="U25" s="538"/>
      <c r="V25" s="538"/>
      <c r="W25" s="538"/>
      <c r="X25" s="256" t="str">
        <f t="shared" si="5"/>
        <v>0</v>
      </c>
      <c r="Y25" s="256" t="str">
        <f t="shared" si="0"/>
        <v>0</v>
      </c>
      <c r="Z25" s="256" t="str">
        <f t="shared" si="1"/>
        <v>0</v>
      </c>
      <c r="AA25" s="256" t="str">
        <f t="shared" si="2"/>
        <v>0</v>
      </c>
      <c r="AB25" s="256" t="str">
        <f t="shared" si="3"/>
        <v>0</v>
      </c>
      <c r="AC25" s="256" t="str">
        <f t="shared" si="6"/>
        <v>0</v>
      </c>
      <c r="AD25" s="260">
        <f t="shared" si="7"/>
        <v>0</v>
      </c>
      <c r="AE25" s="288" t="str">
        <f t="shared" si="8"/>
        <v>0</v>
      </c>
    </row>
    <row r="26" spans="2:35" ht="30.75" customHeight="1" x14ac:dyDescent="0.15">
      <c r="B26" s="925"/>
      <c r="C26" s="389" t="str">
        <f>IF(様式一覧表!$D$5="","",様式一覧表!$D$5)</f>
        <v/>
      </c>
      <c r="D26" s="342" t="s">
        <v>252</v>
      </c>
      <c r="E26" s="343" t="s">
        <v>256</v>
      </c>
      <c r="F26" s="521"/>
      <c r="G26" s="522"/>
      <c r="H26" s="491"/>
      <c r="I26" s="493"/>
      <c r="J26" s="242"/>
      <c r="K26" s="242"/>
      <c r="L26" s="242"/>
      <c r="M26" s="242"/>
      <c r="N26" s="493"/>
      <c r="O26" s="532"/>
      <c r="P26" s="533"/>
      <c r="Q26" s="360"/>
      <c r="R26" s="252" t="str">
        <f t="shared" si="4"/>
        <v>0</v>
      </c>
      <c r="S26" s="538"/>
      <c r="T26" s="538"/>
      <c r="U26" s="538"/>
      <c r="V26" s="538"/>
      <c r="W26" s="538"/>
      <c r="X26" s="256" t="str">
        <f t="shared" si="5"/>
        <v>0</v>
      </c>
      <c r="Y26" s="256" t="str">
        <f t="shared" si="0"/>
        <v>0</v>
      </c>
      <c r="Z26" s="256" t="str">
        <f t="shared" si="1"/>
        <v>0</v>
      </c>
      <c r="AA26" s="256" t="str">
        <f t="shared" si="2"/>
        <v>0</v>
      </c>
      <c r="AB26" s="256" t="str">
        <f t="shared" si="3"/>
        <v>0</v>
      </c>
      <c r="AC26" s="256" t="str">
        <f t="shared" si="6"/>
        <v>0</v>
      </c>
      <c r="AD26" s="260">
        <f t="shared" si="7"/>
        <v>0</v>
      </c>
      <c r="AE26" s="288" t="str">
        <f t="shared" si="8"/>
        <v>0</v>
      </c>
    </row>
    <row r="27" spans="2:35" ht="30.75" customHeight="1" x14ac:dyDescent="0.15">
      <c r="B27" s="925"/>
      <c r="C27" s="389" t="str">
        <f>IF(様式一覧表!$D$5="","",様式一覧表!$D$5)</f>
        <v/>
      </c>
      <c r="D27" s="342" t="s">
        <v>252</v>
      </c>
      <c r="E27" s="343" t="s">
        <v>256</v>
      </c>
      <c r="F27" s="521"/>
      <c r="G27" s="522"/>
      <c r="H27" s="491"/>
      <c r="I27" s="493"/>
      <c r="J27" s="242"/>
      <c r="K27" s="242"/>
      <c r="L27" s="242"/>
      <c r="M27" s="242"/>
      <c r="N27" s="493"/>
      <c r="O27" s="532"/>
      <c r="P27" s="533"/>
      <c r="Q27" s="360"/>
      <c r="R27" s="252" t="str">
        <f t="shared" si="4"/>
        <v>0</v>
      </c>
      <c r="S27" s="537"/>
      <c r="T27" s="537"/>
      <c r="U27" s="537"/>
      <c r="V27" s="537"/>
      <c r="W27" s="537"/>
      <c r="X27" s="256" t="str">
        <f t="shared" si="5"/>
        <v>0</v>
      </c>
      <c r="Y27" s="256" t="str">
        <f t="shared" si="0"/>
        <v>0</v>
      </c>
      <c r="Z27" s="256" t="str">
        <f t="shared" si="1"/>
        <v>0</v>
      </c>
      <c r="AA27" s="256" t="str">
        <f t="shared" si="2"/>
        <v>0</v>
      </c>
      <c r="AB27" s="256" t="str">
        <f t="shared" si="3"/>
        <v>0</v>
      </c>
      <c r="AC27" s="256" t="str">
        <f t="shared" si="6"/>
        <v>0</v>
      </c>
      <c r="AD27" s="260">
        <f t="shared" si="7"/>
        <v>0</v>
      </c>
      <c r="AE27" s="288" t="str">
        <f t="shared" si="8"/>
        <v>0</v>
      </c>
    </row>
    <row r="28" spans="2:35" ht="30.75" customHeight="1" x14ac:dyDescent="0.15">
      <c r="B28" s="925"/>
      <c r="C28" s="389" t="str">
        <f>IF(様式一覧表!$D$5="","",様式一覧表!$D$5)</f>
        <v/>
      </c>
      <c r="D28" s="342" t="s">
        <v>252</v>
      </c>
      <c r="E28" s="343" t="s">
        <v>256</v>
      </c>
      <c r="F28" s="521"/>
      <c r="G28" s="522"/>
      <c r="H28" s="491"/>
      <c r="I28" s="493"/>
      <c r="J28" s="242"/>
      <c r="K28" s="242"/>
      <c r="L28" s="242"/>
      <c r="M28" s="242"/>
      <c r="N28" s="493"/>
      <c r="O28" s="532"/>
      <c r="P28" s="533"/>
      <c r="Q28" s="360"/>
      <c r="R28" s="252" t="str">
        <f t="shared" si="4"/>
        <v>0</v>
      </c>
      <c r="S28" s="537"/>
      <c r="T28" s="537"/>
      <c r="U28" s="537"/>
      <c r="V28" s="537"/>
      <c r="W28" s="537"/>
      <c r="X28" s="256" t="str">
        <f t="shared" si="5"/>
        <v>0</v>
      </c>
      <c r="Y28" s="256" t="str">
        <f t="shared" si="0"/>
        <v>0</v>
      </c>
      <c r="Z28" s="256" t="str">
        <f t="shared" si="1"/>
        <v>0</v>
      </c>
      <c r="AA28" s="256" t="str">
        <f t="shared" si="2"/>
        <v>0</v>
      </c>
      <c r="AB28" s="256" t="str">
        <f t="shared" si="3"/>
        <v>0</v>
      </c>
      <c r="AC28" s="256" t="str">
        <f t="shared" si="6"/>
        <v>0</v>
      </c>
      <c r="AD28" s="260">
        <f t="shared" si="7"/>
        <v>0</v>
      </c>
      <c r="AE28" s="288" t="str">
        <f t="shared" si="8"/>
        <v>0</v>
      </c>
    </row>
    <row r="29" spans="2:35" ht="30.75" customHeight="1" x14ac:dyDescent="0.15">
      <c r="B29" s="925"/>
      <c r="C29" s="389" t="str">
        <f>IF(様式一覧表!$D$5="","",様式一覧表!$D$5)</f>
        <v/>
      </c>
      <c r="D29" s="346" t="s">
        <v>252</v>
      </c>
      <c r="E29" s="343" t="s">
        <v>256</v>
      </c>
      <c r="F29" s="521"/>
      <c r="G29" s="522"/>
      <c r="H29" s="491"/>
      <c r="I29" s="493"/>
      <c r="J29" s="242"/>
      <c r="K29" s="242"/>
      <c r="L29" s="242"/>
      <c r="M29" s="242"/>
      <c r="N29" s="493"/>
      <c r="O29" s="532"/>
      <c r="P29" s="533"/>
      <c r="Q29" s="360"/>
      <c r="R29" s="252" t="str">
        <f t="shared" si="4"/>
        <v>0</v>
      </c>
      <c r="S29" s="537"/>
      <c r="T29" s="537"/>
      <c r="U29" s="537"/>
      <c r="V29" s="537"/>
      <c r="W29" s="537"/>
      <c r="X29" s="256" t="str">
        <f t="shared" si="5"/>
        <v>0</v>
      </c>
      <c r="Y29" s="256" t="str">
        <f t="shared" si="0"/>
        <v>0</v>
      </c>
      <c r="Z29" s="256" t="str">
        <f t="shared" si="1"/>
        <v>0</v>
      </c>
      <c r="AA29" s="256" t="str">
        <f t="shared" si="2"/>
        <v>0</v>
      </c>
      <c r="AB29" s="256" t="str">
        <f t="shared" si="3"/>
        <v>0</v>
      </c>
      <c r="AC29" s="256" t="str">
        <f t="shared" si="6"/>
        <v>0</v>
      </c>
      <c r="AD29" s="260">
        <f t="shared" si="7"/>
        <v>0</v>
      </c>
      <c r="AE29" s="288" t="str">
        <f t="shared" si="8"/>
        <v>0</v>
      </c>
    </row>
    <row r="30" spans="2:35" ht="30.75" customHeight="1" x14ac:dyDescent="0.15">
      <c r="B30" s="925"/>
      <c r="C30" s="389" t="str">
        <f>IF(様式一覧表!$D$5="","",様式一覧表!$D$5)</f>
        <v/>
      </c>
      <c r="D30" s="342" t="s">
        <v>252</v>
      </c>
      <c r="E30" s="343" t="s">
        <v>256</v>
      </c>
      <c r="F30" s="521"/>
      <c r="G30" s="522"/>
      <c r="H30" s="491"/>
      <c r="I30" s="493"/>
      <c r="J30" s="242"/>
      <c r="K30" s="242"/>
      <c r="L30" s="242"/>
      <c r="M30" s="242"/>
      <c r="N30" s="493"/>
      <c r="O30" s="532"/>
      <c r="P30" s="533"/>
      <c r="Q30" s="360"/>
      <c r="R30" s="252" t="str">
        <f t="shared" ref="R30:R31" si="9">IFERROR(P30/O30,"0")</f>
        <v>0</v>
      </c>
      <c r="S30" s="537"/>
      <c r="T30" s="537"/>
      <c r="U30" s="537"/>
      <c r="V30" s="537"/>
      <c r="W30" s="537"/>
      <c r="X30" s="256" t="str">
        <f t="shared" si="5"/>
        <v>0</v>
      </c>
      <c r="Y30" s="256" t="str">
        <f t="shared" si="0"/>
        <v>0</v>
      </c>
      <c r="Z30" s="256" t="str">
        <f t="shared" si="1"/>
        <v>0</v>
      </c>
      <c r="AA30" s="256" t="str">
        <f t="shared" si="2"/>
        <v>0</v>
      </c>
      <c r="AB30" s="256" t="str">
        <f t="shared" si="3"/>
        <v>0</v>
      </c>
      <c r="AC30" s="256" t="str">
        <f t="shared" si="6"/>
        <v>0</v>
      </c>
      <c r="AD30" s="260">
        <f t="shared" si="7"/>
        <v>0</v>
      </c>
      <c r="AE30" s="288" t="str">
        <f t="shared" si="8"/>
        <v>0</v>
      </c>
    </row>
    <row r="31" spans="2:35" ht="30.75" customHeight="1" thickBot="1" x14ac:dyDescent="0.2">
      <c r="B31" s="490"/>
      <c r="C31" s="390" t="str">
        <f>IF(様式一覧表!$D$5="","",様式一覧表!$D$5)</f>
        <v/>
      </c>
      <c r="D31" s="390" t="s">
        <v>252</v>
      </c>
      <c r="E31" s="345" t="s">
        <v>256</v>
      </c>
      <c r="F31" s="523"/>
      <c r="G31" s="524"/>
      <c r="H31" s="499"/>
      <c r="I31" s="496"/>
      <c r="J31" s="359"/>
      <c r="K31" s="359"/>
      <c r="L31" s="359"/>
      <c r="M31" s="359"/>
      <c r="N31" s="496"/>
      <c r="O31" s="534"/>
      <c r="P31" s="535"/>
      <c r="Q31" s="319"/>
      <c r="R31" s="252" t="str">
        <f t="shared" si="9"/>
        <v>0</v>
      </c>
      <c r="S31" s="539"/>
      <c r="T31" s="539"/>
      <c r="U31" s="539"/>
      <c r="V31" s="539"/>
      <c r="W31" s="539"/>
      <c r="X31" s="257" t="str">
        <f t="shared" si="5"/>
        <v>0</v>
      </c>
      <c r="Y31" s="257" t="str">
        <f t="shared" si="0"/>
        <v>0</v>
      </c>
      <c r="Z31" s="257" t="str">
        <f t="shared" si="1"/>
        <v>0</v>
      </c>
      <c r="AA31" s="257" t="str">
        <f t="shared" si="2"/>
        <v>0</v>
      </c>
      <c r="AB31" s="257" t="str">
        <f t="shared" si="3"/>
        <v>0</v>
      </c>
      <c r="AC31" s="257" t="str">
        <f t="shared" si="6"/>
        <v>0</v>
      </c>
      <c r="AD31" s="261">
        <f t="shared" si="7"/>
        <v>0</v>
      </c>
      <c r="AE31" s="289" t="str">
        <f t="shared" si="8"/>
        <v>0</v>
      </c>
    </row>
    <row r="32" spans="2:35" ht="30.75" customHeight="1" thickTop="1" thickBot="1" x14ac:dyDescent="0.2">
      <c r="B32" s="192" t="s">
        <v>259</v>
      </c>
      <c r="C32" s="330"/>
      <c r="D32" s="498"/>
      <c r="E32" s="358"/>
      <c r="F32" s="525"/>
      <c r="G32" s="526"/>
      <c r="H32" s="219"/>
      <c r="I32" s="219"/>
      <c r="J32" s="219"/>
      <c r="K32" s="219"/>
      <c r="L32" s="219"/>
      <c r="M32" s="219"/>
      <c r="N32" s="219"/>
      <c r="O32" s="220">
        <f>IF(SUM(O19:O31)&lt;&gt;0,SUM(O19:O31),0)</f>
        <v>0</v>
      </c>
      <c r="P32" s="220">
        <f>IF(SUM(P19:P31)&lt;&gt;0,SUM(P19:P31),0)</f>
        <v>0</v>
      </c>
      <c r="Q32" s="221"/>
      <c r="R32" s="254" t="str">
        <f>IFERROR(P32/O32,"0")</f>
        <v>0</v>
      </c>
      <c r="S32" s="540" t="str">
        <f>IF(SUM(S19:S31)&lt;&gt;0,SUM(S19:S31),"0")</f>
        <v>0</v>
      </c>
      <c r="T32" s="540" t="str">
        <f t="shared" ref="T32:W32" si="10">IF(SUM(T19:T31)&lt;&gt;0,SUM(T19:T31),"0")</f>
        <v>0</v>
      </c>
      <c r="U32" s="540" t="str">
        <f t="shared" si="10"/>
        <v>0</v>
      </c>
      <c r="V32" s="540" t="str">
        <f t="shared" si="10"/>
        <v>0</v>
      </c>
      <c r="W32" s="540" t="str">
        <f t="shared" si="10"/>
        <v>0</v>
      </c>
      <c r="X32" s="258" t="str">
        <f>IFERROR(S32/O32,"0")</f>
        <v>0</v>
      </c>
      <c r="Y32" s="258" t="str">
        <f>IFERROR(T32/O32,"0")</f>
        <v>0</v>
      </c>
      <c r="Z32" s="258" t="str">
        <f>IFERROR(U32/O32,"0")</f>
        <v>0</v>
      </c>
      <c r="AA32" s="258" t="str">
        <f>IFERROR(V32/O32,"0")</f>
        <v>0</v>
      </c>
      <c r="AB32" s="258" t="str">
        <f>IFERROR(W32/O32,"0")</f>
        <v>0</v>
      </c>
      <c r="AC32" s="258" t="str">
        <f t="shared" si="6"/>
        <v>0</v>
      </c>
      <c r="AD32" s="263">
        <f t="shared" si="7"/>
        <v>0</v>
      </c>
      <c r="AE32" s="290" t="str">
        <f t="shared" si="8"/>
        <v>0</v>
      </c>
    </row>
    <row r="33" spans="2:31" ht="30.75" customHeight="1" x14ac:dyDescent="0.15">
      <c r="B33" s="513"/>
      <c r="C33" s="341" t="str">
        <f>IF(様式一覧表!$D$5="","",様式一覧表!$D$5)</f>
        <v/>
      </c>
      <c r="D33" s="514" t="s">
        <v>252</v>
      </c>
      <c r="E33" s="341" t="s">
        <v>253</v>
      </c>
      <c r="F33" s="240" t="s">
        <v>254</v>
      </c>
      <c r="G33" s="240" t="s">
        <v>255</v>
      </c>
      <c r="H33" s="127" t="s">
        <v>255</v>
      </c>
      <c r="I33" s="127" t="s">
        <v>255</v>
      </c>
      <c r="J33" s="127" t="s">
        <v>255</v>
      </c>
      <c r="K33" s="127" t="s">
        <v>255</v>
      </c>
      <c r="L33" s="127"/>
      <c r="M33" s="127"/>
      <c r="N33" s="127" t="s">
        <v>255</v>
      </c>
      <c r="O33" s="530"/>
      <c r="P33" s="531"/>
      <c r="Q33" s="127" t="s">
        <v>255</v>
      </c>
      <c r="R33" s="252" t="str">
        <f t="shared" ref="R33:R45" si="11">IFERROR(P33/O33,"0")</f>
        <v>0</v>
      </c>
      <c r="S33" s="536"/>
      <c r="T33" s="536"/>
      <c r="U33" s="536"/>
      <c r="V33" s="536"/>
      <c r="W33" s="536"/>
      <c r="X33" s="251" t="str">
        <f>IFERROR(S33/O33,"0")</f>
        <v>0</v>
      </c>
      <c r="Y33" s="251" t="str">
        <f>IFERROR(T33/O33,"0")</f>
        <v>0</v>
      </c>
      <c r="Z33" s="251" t="str">
        <f>IFERROR(U33/O33,"0")</f>
        <v>0</v>
      </c>
      <c r="AA33" s="251" t="str">
        <f>IFERROR(V33/O33,"0")</f>
        <v>0</v>
      </c>
      <c r="AB33" s="251" t="str">
        <f>IFERROR(W33/O33,"0")</f>
        <v>0</v>
      </c>
      <c r="AC33" s="251" t="str">
        <f>IFERROR((S33+T33+U33+V33+W33)/O33,"0")</f>
        <v>0</v>
      </c>
      <c r="AD33" s="259">
        <f t="shared" ref="AD33:AD46" si="12">IFERROR(R33-AC33,"")</f>
        <v>0</v>
      </c>
      <c r="AE33" s="287" t="str">
        <f>IF(P33-S33-T33-U33-V33-W33&lt;&gt;0,P33-S33-T33-U33-V33-W33,"0")</f>
        <v>0</v>
      </c>
    </row>
    <row r="34" spans="2:31" ht="30.75" customHeight="1" x14ac:dyDescent="0.15">
      <c r="B34" s="513"/>
      <c r="C34" s="505" t="str">
        <f>IF(様式一覧表!$D$5="","",様式一覧表!$D$5)</f>
        <v/>
      </c>
      <c r="D34" s="515" t="s">
        <v>252</v>
      </c>
      <c r="E34" s="343" t="s">
        <v>256</v>
      </c>
      <c r="F34" s="521"/>
      <c r="G34" s="522"/>
      <c r="H34" s="491"/>
      <c r="I34" s="493"/>
      <c r="J34" s="242"/>
      <c r="K34" s="242"/>
      <c r="L34" s="242"/>
      <c r="M34" s="242"/>
      <c r="N34" s="493"/>
      <c r="O34" s="532"/>
      <c r="P34" s="533"/>
      <c r="Q34" s="360"/>
      <c r="R34" s="252" t="str">
        <f t="shared" si="11"/>
        <v>0</v>
      </c>
      <c r="S34" s="536"/>
      <c r="T34" s="536"/>
      <c r="U34" s="536"/>
      <c r="V34" s="536"/>
      <c r="W34" s="536"/>
      <c r="X34" s="256" t="str">
        <f t="shared" ref="X34:X45" si="13">IFERROR(S34/O34,"0")</f>
        <v>0</v>
      </c>
      <c r="Y34" s="256" t="str">
        <f t="shared" ref="Y34:Y46" si="14">IFERROR(T34/O34,"0")</f>
        <v>0</v>
      </c>
      <c r="Z34" s="256" t="str">
        <f t="shared" ref="Z34:Z46" si="15">IFERROR(U34/O34,"0")</f>
        <v>0</v>
      </c>
      <c r="AA34" s="256" t="str">
        <f t="shared" ref="AA34:AA46" si="16">IFERROR(V34/O34,"0")</f>
        <v>0</v>
      </c>
      <c r="AB34" s="256" t="str">
        <f t="shared" ref="AB34:AB46" si="17">IFERROR(W34/O34,"0")</f>
        <v>0</v>
      </c>
      <c r="AC34" s="256" t="str">
        <f t="shared" ref="AC34:AC46" si="18">IFERROR((S34+T34+U34+V34+W34)/O34,"0")</f>
        <v>0</v>
      </c>
      <c r="AD34" s="260">
        <f t="shared" si="12"/>
        <v>0</v>
      </c>
      <c r="AE34" s="288" t="str">
        <f t="shared" ref="AE34:AE46" si="19">IF(P34-S34-T34-U34-V34-W34&lt;&gt;0,P34-S34-T34-U34-V34-W34,"0")</f>
        <v>0</v>
      </c>
    </row>
    <row r="35" spans="2:31" ht="30.75" customHeight="1" x14ac:dyDescent="0.15">
      <c r="B35" s="513"/>
      <c r="C35" s="505" t="str">
        <f>IF(様式一覧表!$D$5="","",様式一覧表!$D$5)</f>
        <v/>
      </c>
      <c r="D35" s="503" t="s">
        <v>252</v>
      </c>
      <c r="E35" s="343" t="s">
        <v>256</v>
      </c>
      <c r="F35" s="521"/>
      <c r="G35" s="522"/>
      <c r="H35" s="491"/>
      <c r="I35" s="493"/>
      <c r="J35" s="242"/>
      <c r="K35" s="242"/>
      <c r="L35" s="242"/>
      <c r="M35" s="242"/>
      <c r="N35" s="493"/>
      <c r="O35" s="532"/>
      <c r="P35" s="533"/>
      <c r="Q35" s="360"/>
      <c r="R35" s="252" t="str">
        <f t="shared" si="11"/>
        <v>0</v>
      </c>
      <c r="S35" s="537"/>
      <c r="T35" s="537"/>
      <c r="U35" s="537"/>
      <c r="V35" s="537"/>
      <c r="W35" s="537"/>
      <c r="X35" s="256" t="str">
        <f t="shared" si="13"/>
        <v>0</v>
      </c>
      <c r="Y35" s="256" t="str">
        <f t="shared" si="14"/>
        <v>0</v>
      </c>
      <c r="Z35" s="256" t="str">
        <f t="shared" si="15"/>
        <v>0</v>
      </c>
      <c r="AA35" s="256" t="str">
        <f t="shared" si="16"/>
        <v>0</v>
      </c>
      <c r="AB35" s="256" t="str">
        <f t="shared" si="17"/>
        <v>0</v>
      </c>
      <c r="AC35" s="256" t="str">
        <f t="shared" si="18"/>
        <v>0</v>
      </c>
      <c r="AD35" s="260">
        <f t="shared" si="12"/>
        <v>0</v>
      </c>
      <c r="AE35" s="288" t="str">
        <f t="shared" si="19"/>
        <v>0</v>
      </c>
    </row>
    <row r="36" spans="2:31" ht="30.75" customHeight="1" x14ac:dyDescent="0.15">
      <c r="B36" s="513"/>
      <c r="C36" s="505" t="str">
        <f>IF(様式一覧表!$D$5="","",様式一覧表!$D$5)</f>
        <v/>
      </c>
      <c r="D36" s="503" t="s">
        <v>252</v>
      </c>
      <c r="E36" s="343" t="s">
        <v>256</v>
      </c>
      <c r="F36" s="521"/>
      <c r="G36" s="522"/>
      <c r="H36" s="491"/>
      <c r="I36" s="493"/>
      <c r="J36" s="242"/>
      <c r="K36" s="242"/>
      <c r="L36" s="242"/>
      <c r="M36" s="242"/>
      <c r="N36" s="493"/>
      <c r="O36" s="532"/>
      <c r="P36" s="533"/>
      <c r="Q36" s="360"/>
      <c r="R36" s="252" t="str">
        <f t="shared" si="11"/>
        <v>0</v>
      </c>
      <c r="S36" s="537"/>
      <c r="T36" s="537"/>
      <c r="U36" s="537"/>
      <c r="V36" s="537"/>
      <c r="W36" s="537"/>
      <c r="X36" s="256" t="str">
        <f t="shared" si="13"/>
        <v>0</v>
      </c>
      <c r="Y36" s="256" t="str">
        <f t="shared" si="14"/>
        <v>0</v>
      </c>
      <c r="Z36" s="256" t="str">
        <f t="shared" si="15"/>
        <v>0</v>
      </c>
      <c r="AA36" s="256" t="str">
        <f t="shared" si="16"/>
        <v>0</v>
      </c>
      <c r="AB36" s="256" t="str">
        <f t="shared" si="17"/>
        <v>0</v>
      </c>
      <c r="AC36" s="256" t="str">
        <f t="shared" si="18"/>
        <v>0</v>
      </c>
      <c r="AD36" s="260">
        <f t="shared" si="12"/>
        <v>0</v>
      </c>
      <c r="AE36" s="288" t="str">
        <f t="shared" si="19"/>
        <v>0</v>
      </c>
    </row>
    <row r="37" spans="2:31" ht="30.75" customHeight="1" x14ac:dyDescent="0.15">
      <c r="B37" s="513"/>
      <c r="C37" s="505" t="str">
        <f>IF(様式一覧表!$D$5="","",様式一覧表!$D$5)</f>
        <v/>
      </c>
      <c r="D37" s="503" t="s">
        <v>252</v>
      </c>
      <c r="E37" s="343" t="s">
        <v>256</v>
      </c>
      <c r="F37" s="521"/>
      <c r="G37" s="522"/>
      <c r="H37" s="491"/>
      <c r="I37" s="493"/>
      <c r="J37" s="242"/>
      <c r="K37" s="242"/>
      <c r="L37" s="242"/>
      <c r="M37" s="242"/>
      <c r="N37" s="493"/>
      <c r="O37" s="532"/>
      <c r="P37" s="533"/>
      <c r="Q37" s="360"/>
      <c r="R37" s="252" t="str">
        <f t="shared" si="11"/>
        <v>0</v>
      </c>
      <c r="S37" s="537"/>
      <c r="T37" s="537"/>
      <c r="U37" s="537"/>
      <c r="V37" s="537"/>
      <c r="W37" s="537"/>
      <c r="X37" s="256" t="str">
        <f t="shared" si="13"/>
        <v>0</v>
      </c>
      <c r="Y37" s="256" t="str">
        <f t="shared" si="14"/>
        <v>0</v>
      </c>
      <c r="Z37" s="256" t="str">
        <f t="shared" si="15"/>
        <v>0</v>
      </c>
      <c r="AA37" s="256" t="str">
        <f t="shared" si="16"/>
        <v>0</v>
      </c>
      <c r="AB37" s="256" t="str">
        <f t="shared" si="17"/>
        <v>0</v>
      </c>
      <c r="AC37" s="256" t="str">
        <f t="shared" si="18"/>
        <v>0</v>
      </c>
      <c r="AD37" s="260">
        <f t="shared" si="12"/>
        <v>0</v>
      </c>
      <c r="AE37" s="288" t="str">
        <f t="shared" si="19"/>
        <v>0</v>
      </c>
    </row>
    <row r="38" spans="2:31" ht="30.75" customHeight="1" x14ac:dyDescent="0.15">
      <c r="B38" s="513"/>
      <c r="C38" s="505" t="str">
        <f>IF(様式一覧表!$D$5="","",様式一覧表!$D$5)</f>
        <v/>
      </c>
      <c r="D38" s="503" t="s">
        <v>252</v>
      </c>
      <c r="E38" s="343" t="s">
        <v>256</v>
      </c>
      <c r="F38" s="521"/>
      <c r="G38" s="522"/>
      <c r="H38" s="491"/>
      <c r="I38" s="493"/>
      <c r="J38" s="242"/>
      <c r="K38" s="242"/>
      <c r="L38" s="242"/>
      <c r="M38" s="242"/>
      <c r="N38" s="493"/>
      <c r="O38" s="532"/>
      <c r="P38" s="533"/>
      <c r="Q38" s="360"/>
      <c r="R38" s="252" t="str">
        <f t="shared" si="11"/>
        <v>0</v>
      </c>
      <c r="S38" s="537"/>
      <c r="T38" s="537"/>
      <c r="U38" s="537"/>
      <c r="V38" s="537"/>
      <c r="W38" s="537"/>
      <c r="X38" s="256" t="str">
        <f t="shared" si="13"/>
        <v>0</v>
      </c>
      <c r="Y38" s="256" t="str">
        <f t="shared" si="14"/>
        <v>0</v>
      </c>
      <c r="Z38" s="256" t="str">
        <f t="shared" si="15"/>
        <v>0</v>
      </c>
      <c r="AA38" s="256" t="str">
        <f t="shared" si="16"/>
        <v>0</v>
      </c>
      <c r="AB38" s="256" t="str">
        <f t="shared" si="17"/>
        <v>0</v>
      </c>
      <c r="AC38" s="256" t="str">
        <f t="shared" si="18"/>
        <v>0</v>
      </c>
      <c r="AD38" s="260">
        <f t="shared" si="12"/>
        <v>0</v>
      </c>
      <c r="AE38" s="288" t="str">
        <f t="shared" si="19"/>
        <v>0</v>
      </c>
    </row>
    <row r="39" spans="2:31" ht="30.75" customHeight="1" x14ac:dyDescent="0.15">
      <c r="B39" s="513"/>
      <c r="C39" s="505" t="str">
        <f>IF(様式一覧表!$D$5="","",様式一覧表!$D$5)</f>
        <v/>
      </c>
      <c r="D39" s="503" t="s">
        <v>252</v>
      </c>
      <c r="E39" s="343" t="s">
        <v>256</v>
      </c>
      <c r="F39" s="521"/>
      <c r="G39" s="522"/>
      <c r="H39" s="491"/>
      <c r="I39" s="493"/>
      <c r="J39" s="242"/>
      <c r="K39" s="242"/>
      <c r="L39" s="242"/>
      <c r="M39" s="242"/>
      <c r="N39" s="493"/>
      <c r="O39" s="532"/>
      <c r="P39" s="533"/>
      <c r="Q39" s="360"/>
      <c r="R39" s="252" t="str">
        <f t="shared" si="11"/>
        <v>0</v>
      </c>
      <c r="S39" s="538"/>
      <c r="T39" s="538"/>
      <c r="U39" s="538"/>
      <c r="V39" s="538"/>
      <c r="W39" s="538"/>
      <c r="X39" s="256" t="str">
        <f t="shared" si="13"/>
        <v>0</v>
      </c>
      <c r="Y39" s="256" t="str">
        <f t="shared" si="14"/>
        <v>0</v>
      </c>
      <c r="Z39" s="256" t="str">
        <f t="shared" si="15"/>
        <v>0</v>
      </c>
      <c r="AA39" s="256" t="str">
        <f t="shared" si="16"/>
        <v>0</v>
      </c>
      <c r="AB39" s="256" t="str">
        <f t="shared" si="17"/>
        <v>0</v>
      </c>
      <c r="AC39" s="256" t="str">
        <f t="shared" si="18"/>
        <v>0</v>
      </c>
      <c r="AD39" s="260">
        <f t="shared" si="12"/>
        <v>0</v>
      </c>
      <c r="AE39" s="288" t="str">
        <f t="shared" si="19"/>
        <v>0</v>
      </c>
    </row>
    <row r="40" spans="2:31" ht="30.75" customHeight="1" x14ac:dyDescent="0.15">
      <c r="B40" s="513"/>
      <c r="C40" s="505" t="str">
        <f>IF(様式一覧表!$D$5="","",様式一覧表!$D$5)</f>
        <v/>
      </c>
      <c r="D40" s="503" t="s">
        <v>252</v>
      </c>
      <c r="E40" s="343" t="s">
        <v>256</v>
      </c>
      <c r="F40" s="521"/>
      <c r="G40" s="522"/>
      <c r="H40" s="491"/>
      <c r="I40" s="493"/>
      <c r="J40" s="242"/>
      <c r="K40" s="242"/>
      <c r="L40" s="242"/>
      <c r="M40" s="242"/>
      <c r="N40" s="493"/>
      <c r="O40" s="532"/>
      <c r="P40" s="533"/>
      <c r="Q40" s="360"/>
      <c r="R40" s="252" t="str">
        <f t="shared" si="11"/>
        <v>0</v>
      </c>
      <c r="S40" s="538"/>
      <c r="T40" s="538"/>
      <c r="U40" s="538"/>
      <c r="V40" s="538"/>
      <c r="W40" s="538"/>
      <c r="X40" s="256" t="str">
        <f t="shared" si="13"/>
        <v>0</v>
      </c>
      <c r="Y40" s="256" t="str">
        <f t="shared" si="14"/>
        <v>0</v>
      </c>
      <c r="Z40" s="256" t="str">
        <f t="shared" si="15"/>
        <v>0</v>
      </c>
      <c r="AA40" s="256" t="str">
        <f t="shared" si="16"/>
        <v>0</v>
      </c>
      <c r="AB40" s="256" t="str">
        <f t="shared" si="17"/>
        <v>0</v>
      </c>
      <c r="AC40" s="256" t="str">
        <f t="shared" si="18"/>
        <v>0</v>
      </c>
      <c r="AD40" s="260">
        <f t="shared" si="12"/>
        <v>0</v>
      </c>
      <c r="AE40" s="288" t="str">
        <f t="shared" si="19"/>
        <v>0</v>
      </c>
    </row>
    <row r="41" spans="2:31" ht="30.75" customHeight="1" x14ac:dyDescent="0.15">
      <c r="B41" s="513"/>
      <c r="C41" s="505" t="str">
        <f>IF(様式一覧表!$D$5="","",様式一覧表!$D$5)</f>
        <v/>
      </c>
      <c r="D41" s="503" t="s">
        <v>252</v>
      </c>
      <c r="E41" s="343" t="s">
        <v>256</v>
      </c>
      <c r="F41" s="521"/>
      <c r="G41" s="522"/>
      <c r="H41" s="491"/>
      <c r="I41" s="493"/>
      <c r="J41" s="242"/>
      <c r="K41" s="242"/>
      <c r="L41" s="242"/>
      <c r="M41" s="242"/>
      <c r="N41" s="493"/>
      <c r="O41" s="532"/>
      <c r="P41" s="533"/>
      <c r="Q41" s="360"/>
      <c r="R41" s="252" t="str">
        <f t="shared" si="11"/>
        <v>0</v>
      </c>
      <c r="S41" s="537"/>
      <c r="T41" s="537"/>
      <c r="U41" s="537"/>
      <c r="V41" s="537"/>
      <c r="W41" s="537"/>
      <c r="X41" s="256" t="str">
        <f t="shared" si="13"/>
        <v>0</v>
      </c>
      <c r="Y41" s="256" t="str">
        <f t="shared" si="14"/>
        <v>0</v>
      </c>
      <c r="Z41" s="256" t="str">
        <f t="shared" si="15"/>
        <v>0</v>
      </c>
      <c r="AA41" s="256" t="str">
        <f t="shared" si="16"/>
        <v>0</v>
      </c>
      <c r="AB41" s="256" t="str">
        <f t="shared" si="17"/>
        <v>0</v>
      </c>
      <c r="AC41" s="256" t="str">
        <f t="shared" si="18"/>
        <v>0</v>
      </c>
      <c r="AD41" s="260">
        <f t="shared" si="12"/>
        <v>0</v>
      </c>
      <c r="AE41" s="288" t="str">
        <f t="shared" si="19"/>
        <v>0</v>
      </c>
    </row>
    <row r="42" spans="2:31" ht="30.75" customHeight="1" x14ac:dyDescent="0.15">
      <c r="B42" s="513"/>
      <c r="C42" s="505" t="str">
        <f>IF(様式一覧表!$D$5="","",様式一覧表!$D$5)</f>
        <v/>
      </c>
      <c r="D42" s="503" t="s">
        <v>252</v>
      </c>
      <c r="E42" s="343" t="s">
        <v>256</v>
      </c>
      <c r="F42" s="521"/>
      <c r="G42" s="522"/>
      <c r="H42" s="491"/>
      <c r="I42" s="493"/>
      <c r="J42" s="242"/>
      <c r="K42" s="242"/>
      <c r="L42" s="242"/>
      <c r="M42" s="242"/>
      <c r="N42" s="493"/>
      <c r="O42" s="532"/>
      <c r="P42" s="533"/>
      <c r="Q42" s="360"/>
      <c r="R42" s="252" t="str">
        <f t="shared" si="11"/>
        <v>0</v>
      </c>
      <c r="S42" s="537"/>
      <c r="T42" s="537"/>
      <c r="U42" s="537"/>
      <c r="V42" s="537"/>
      <c r="W42" s="537"/>
      <c r="X42" s="256" t="str">
        <f t="shared" si="13"/>
        <v>0</v>
      </c>
      <c r="Y42" s="256" t="str">
        <f t="shared" si="14"/>
        <v>0</v>
      </c>
      <c r="Z42" s="256" t="str">
        <f t="shared" si="15"/>
        <v>0</v>
      </c>
      <c r="AA42" s="256" t="str">
        <f t="shared" si="16"/>
        <v>0</v>
      </c>
      <c r="AB42" s="256" t="str">
        <f t="shared" si="17"/>
        <v>0</v>
      </c>
      <c r="AC42" s="256" t="str">
        <f t="shared" si="18"/>
        <v>0</v>
      </c>
      <c r="AD42" s="260">
        <f t="shared" si="12"/>
        <v>0</v>
      </c>
      <c r="AE42" s="288" t="str">
        <f t="shared" si="19"/>
        <v>0</v>
      </c>
    </row>
    <row r="43" spans="2:31" ht="30.75" customHeight="1" x14ac:dyDescent="0.15">
      <c r="B43" s="513"/>
      <c r="C43" s="505" t="str">
        <f>IF(様式一覧表!$D$5="","",様式一覧表!$D$5)</f>
        <v/>
      </c>
      <c r="D43" s="515" t="s">
        <v>252</v>
      </c>
      <c r="E43" s="343" t="s">
        <v>256</v>
      </c>
      <c r="F43" s="521"/>
      <c r="G43" s="522"/>
      <c r="H43" s="491"/>
      <c r="I43" s="493"/>
      <c r="J43" s="242"/>
      <c r="K43" s="242"/>
      <c r="L43" s="242"/>
      <c r="M43" s="242"/>
      <c r="N43" s="493"/>
      <c r="O43" s="532"/>
      <c r="P43" s="533"/>
      <c r="Q43" s="360"/>
      <c r="R43" s="252" t="str">
        <f t="shared" si="11"/>
        <v>0</v>
      </c>
      <c r="S43" s="537"/>
      <c r="T43" s="537"/>
      <c r="U43" s="537"/>
      <c r="V43" s="537"/>
      <c r="W43" s="537"/>
      <c r="X43" s="256" t="str">
        <f t="shared" si="13"/>
        <v>0</v>
      </c>
      <c r="Y43" s="256" t="str">
        <f t="shared" si="14"/>
        <v>0</v>
      </c>
      <c r="Z43" s="256" t="str">
        <f t="shared" si="15"/>
        <v>0</v>
      </c>
      <c r="AA43" s="256" t="str">
        <f t="shared" si="16"/>
        <v>0</v>
      </c>
      <c r="AB43" s="256" t="str">
        <f t="shared" si="17"/>
        <v>0</v>
      </c>
      <c r="AC43" s="256" t="str">
        <f t="shared" si="18"/>
        <v>0</v>
      </c>
      <c r="AD43" s="260">
        <f t="shared" si="12"/>
        <v>0</v>
      </c>
      <c r="AE43" s="288" t="str">
        <f t="shared" si="19"/>
        <v>0</v>
      </c>
    </row>
    <row r="44" spans="2:31" ht="30.75" customHeight="1" x14ac:dyDescent="0.15">
      <c r="B44" s="513"/>
      <c r="C44" s="505" t="str">
        <f>IF(様式一覧表!$D$5="","",様式一覧表!$D$5)</f>
        <v/>
      </c>
      <c r="D44" s="515" t="s">
        <v>252</v>
      </c>
      <c r="E44" s="343" t="s">
        <v>256</v>
      </c>
      <c r="F44" s="521"/>
      <c r="G44" s="522"/>
      <c r="H44" s="491"/>
      <c r="I44" s="493"/>
      <c r="J44" s="242"/>
      <c r="K44" s="242"/>
      <c r="L44" s="242"/>
      <c r="M44" s="242"/>
      <c r="N44" s="493"/>
      <c r="O44" s="532"/>
      <c r="P44" s="533"/>
      <c r="Q44" s="360"/>
      <c r="R44" s="252" t="str">
        <f t="shared" si="11"/>
        <v>0</v>
      </c>
      <c r="S44" s="537"/>
      <c r="T44" s="537"/>
      <c r="U44" s="537"/>
      <c r="V44" s="537"/>
      <c r="W44" s="537"/>
      <c r="X44" s="256" t="str">
        <f t="shared" si="13"/>
        <v>0</v>
      </c>
      <c r="Y44" s="256" t="str">
        <f t="shared" si="14"/>
        <v>0</v>
      </c>
      <c r="Z44" s="256" t="str">
        <f t="shared" si="15"/>
        <v>0</v>
      </c>
      <c r="AA44" s="256" t="str">
        <f t="shared" si="16"/>
        <v>0</v>
      </c>
      <c r="AB44" s="256" t="str">
        <f t="shared" si="17"/>
        <v>0</v>
      </c>
      <c r="AC44" s="256" t="str">
        <f t="shared" si="18"/>
        <v>0</v>
      </c>
      <c r="AD44" s="260">
        <f t="shared" si="12"/>
        <v>0</v>
      </c>
      <c r="AE44" s="288" t="str">
        <f t="shared" si="19"/>
        <v>0</v>
      </c>
    </row>
    <row r="45" spans="2:31" ht="30.75" customHeight="1" thickBot="1" x14ac:dyDescent="0.2">
      <c r="B45" s="513"/>
      <c r="C45" s="506" t="str">
        <f>IF(様式一覧表!$D$5="","",様式一覧表!$D$5)</f>
        <v/>
      </c>
      <c r="D45" s="507" t="s">
        <v>252</v>
      </c>
      <c r="E45" s="345" t="s">
        <v>256</v>
      </c>
      <c r="F45" s="521"/>
      <c r="G45" s="522"/>
      <c r="H45" s="499"/>
      <c r="I45" s="496"/>
      <c r="J45" s="359"/>
      <c r="K45" s="359"/>
      <c r="L45" s="359"/>
      <c r="M45" s="359"/>
      <c r="N45" s="496"/>
      <c r="O45" s="534"/>
      <c r="P45" s="535"/>
      <c r="Q45" s="319"/>
      <c r="R45" s="253" t="str">
        <f t="shared" si="11"/>
        <v>0</v>
      </c>
      <c r="S45" s="539"/>
      <c r="T45" s="539"/>
      <c r="U45" s="539"/>
      <c r="V45" s="539"/>
      <c r="W45" s="539"/>
      <c r="X45" s="257" t="str">
        <f t="shared" si="13"/>
        <v>0</v>
      </c>
      <c r="Y45" s="257" t="str">
        <f t="shared" si="14"/>
        <v>0</v>
      </c>
      <c r="Z45" s="257" t="str">
        <f t="shared" si="15"/>
        <v>0</v>
      </c>
      <c r="AA45" s="257" t="str">
        <f t="shared" si="16"/>
        <v>0</v>
      </c>
      <c r="AB45" s="257" t="str">
        <f t="shared" si="17"/>
        <v>0</v>
      </c>
      <c r="AC45" s="257" t="str">
        <f t="shared" si="18"/>
        <v>0</v>
      </c>
      <c r="AD45" s="261">
        <f t="shared" si="12"/>
        <v>0</v>
      </c>
      <c r="AE45" s="289" t="str">
        <f t="shared" si="19"/>
        <v>0</v>
      </c>
    </row>
    <row r="46" spans="2:31" ht="30.75" customHeight="1" thickTop="1" thickBot="1" x14ac:dyDescent="0.2">
      <c r="B46" s="508" t="s">
        <v>259</v>
      </c>
      <c r="C46" s="516"/>
      <c r="D46" s="516"/>
      <c r="E46" s="510"/>
      <c r="F46" s="527"/>
      <c r="G46" s="528"/>
      <c r="H46" s="219"/>
      <c r="I46" s="219"/>
      <c r="J46" s="219"/>
      <c r="K46" s="219"/>
      <c r="L46" s="219"/>
      <c r="M46" s="219"/>
      <c r="N46" s="219"/>
      <c r="O46" s="220">
        <f>IF(SUM(O33:O45)&lt;&gt;0,SUM(O33:O45),0)</f>
        <v>0</v>
      </c>
      <c r="P46" s="220">
        <f>IF(SUM(P33:P45)&lt;&gt;0,SUM(P33:P45),0)</f>
        <v>0</v>
      </c>
      <c r="Q46" s="221"/>
      <c r="R46" s="254" t="str">
        <f>IFERROR(P46/O46,"0")</f>
        <v>0</v>
      </c>
      <c r="S46" s="540" t="str">
        <f>IF(SUM(S33:S45)&lt;&gt;0,SUM(S33:S45),"0")</f>
        <v>0</v>
      </c>
      <c r="T46" s="540" t="str">
        <f t="shared" ref="T46:W46" si="20">IF(SUM(T33:T45)&lt;&gt;0,SUM(T33:T45),"0")</f>
        <v>0</v>
      </c>
      <c r="U46" s="540" t="str">
        <f t="shared" si="20"/>
        <v>0</v>
      </c>
      <c r="V46" s="540" t="str">
        <f t="shared" si="20"/>
        <v>0</v>
      </c>
      <c r="W46" s="540" t="str">
        <f t="shared" si="20"/>
        <v>0</v>
      </c>
      <c r="X46" s="254" t="str">
        <f>IFERROR(S46/O46,"0")</f>
        <v>0</v>
      </c>
      <c r="Y46" s="254" t="str">
        <f t="shared" si="14"/>
        <v>0</v>
      </c>
      <c r="Z46" s="254" t="str">
        <f t="shared" si="15"/>
        <v>0</v>
      </c>
      <c r="AA46" s="254" t="str">
        <f t="shared" si="16"/>
        <v>0</v>
      </c>
      <c r="AB46" s="254" t="str">
        <f t="shared" si="17"/>
        <v>0</v>
      </c>
      <c r="AC46" s="254" t="str">
        <f t="shared" si="18"/>
        <v>0</v>
      </c>
      <c r="AD46" s="262">
        <f t="shared" si="12"/>
        <v>0</v>
      </c>
      <c r="AE46" s="290" t="str">
        <f t="shared" si="19"/>
        <v>0</v>
      </c>
    </row>
    <row r="47" spans="2:31" ht="30.75" customHeight="1" x14ac:dyDescent="0.15">
      <c r="B47" s="513"/>
      <c r="C47" s="341" t="str">
        <f>IF(様式一覧表!$D$5="","",様式一覧表!$D$5)</f>
        <v/>
      </c>
      <c r="D47" s="514" t="s">
        <v>252</v>
      </c>
      <c r="E47" s="341" t="s">
        <v>253</v>
      </c>
      <c r="F47" s="240" t="s">
        <v>254</v>
      </c>
      <c r="G47" s="240" t="s">
        <v>255</v>
      </c>
      <c r="H47" s="127" t="s">
        <v>255</v>
      </c>
      <c r="I47" s="127" t="s">
        <v>255</v>
      </c>
      <c r="J47" s="127" t="s">
        <v>255</v>
      </c>
      <c r="K47" s="127" t="s">
        <v>255</v>
      </c>
      <c r="L47" s="127"/>
      <c r="M47" s="127"/>
      <c r="N47" s="127" t="s">
        <v>255</v>
      </c>
      <c r="O47" s="530"/>
      <c r="P47" s="531"/>
      <c r="Q47" s="127" t="s">
        <v>255</v>
      </c>
      <c r="R47" s="255" t="str">
        <f t="shared" ref="R47:R59" si="21">IFERROR(P47/O47,"0")</f>
        <v>0</v>
      </c>
      <c r="S47" s="536"/>
      <c r="T47" s="536"/>
      <c r="U47" s="536"/>
      <c r="V47" s="536"/>
      <c r="W47" s="536"/>
      <c r="X47" s="251" t="str">
        <f t="shared" ref="X47:X60" si="22">IFERROR(S47/O47,"0")</f>
        <v>0</v>
      </c>
      <c r="Y47" s="251" t="str">
        <f t="shared" ref="Y47:Y60" si="23">IFERROR(T47/P47,"0")</f>
        <v>0</v>
      </c>
      <c r="Z47" s="251" t="str">
        <f t="shared" ref="Z47:Z60" si="24">IFERROR(U47/Q47,"0")</f>
        <v>0</v>
      </c>
      <c r="AA47" s="251" t="str">
        <f>IFERROR(V47/R47,"0")</f>
        <v>0</v>
      </c>
      <c r="AB47" s="251" t="str">
        <f t="shared" ref="AB47:AB60" si="25">IFERROR(W47/S47,"0")</f>
        <v>0</v>
      </c>
      <c r="AC47" s="251" t="str">
        <f>IFERROR((S47+T47+U47+V47+W47)/O47,"0")</f>
        <v>0</v>
      </c>
      <c r="AD47" s="259">
        <f>IFERROR(R47-AC47,"0")</f>
        <v>0</v>
      </c>
      <c r="AE47" s="287" t="str">
        <f>IF(P47-S47-T47-U47-V47-W47&lt;&gt;0,P47-S47-T47-U47-V47-W47,"0")</f>
        <v>0</v>
      </c>
    </row>
    <row r="48" spans="2:31" ht="30.75" customHeight="1" x14ac:dyDescent="0.15">
      <c r="B48" s="513"/>
      <c r="C48" s="505" t="str">
        <f>IF(様式一覧表!$D$5="","",様式一覧表!$D$5)</f>
        <v/>
      </c>
      <c r="D48" s="515" t="s">
        <v>252</v>
      </c>
      <c r="E48" s="343" t="s">
        <v>256</v>
      </c>
      <c r="F48" s="521"/>
      <c r="G48" s="522"/>
      <c r="H48" s="501"/>
      <c r="I48" s="493"/>
      <c r="J48" s="242"/>
      <c r="K48" s="242"/>
      <c r="L48" s="242"/>
      <c r="M48" s="242"/>
      <c r="N48" s="493"/>
      <c r="O48" s="532"/>
      <c r="P48" s="533"/>
      <c r="Q48" s="360"/>
      <c r="R48" s="252" t="str">
        <f t="shared" si="21"/>
        <v>0</v>
      </c>
      <c r="S48" s="536"/>
      <c r="T48" s="536"/>
      <c r="U48" s="536"/>
      <c r="V48" s="536"/>
      <c r="W48" s="536"/>
      <c r="X48" s="256" t="str">
        <f t="shared" si="22"/>
        <v>0</v>
      </c>
      <c r="Y48" s="256" t="str">
        <f t="shared" si="23"/>
        <v>0</v>
      </c>
      <c r="Z48" s="256" t="str">
        <f t="shared" si="24"/>
        <v>0</v>
      </c>
      <c r="AA48" s="256" t="str">
        <f>IFERROR(V48/R48,"0")</f>
        <v>0</v>
      </c>
      <c r="AB48" s="256" t="str">
        <f t="shared" si="25"/>
        <v>0</v>
      </c>
      <c r="AC48" s="256" t="str">
        <f t="shared" ref="AC48:AC60" si="26">IFERROR((S48+T48+U48+V48+W48)/O48,"0")</f>
        <v>0</v>
      </c>
      <c r="AD48" s="260">
        <f t="shared" ref="AD48:AD60" si="27">IFERROR(R48-AC48,"0")</f>
        <v>0</v>
      </c>
      <c r="AE48" s="288" t="str">
        <f t="shared" ref="AE48:AE60" si="28">IF(P48-S48-T48-U48-V48-W48&lt;&gt;0,P48-S48-T48-U48-V48-W48,"0")</f>
        <v>0</v>
      </c>
    </row>
    <row r="49" spans="2:31" ht="30.75" customHeight="1" x14ac:dyDescent="0.15">
      <c r="B49" s="513"/>
      <c r="C49" s="505" t="str">
        <f>IF(様式一覧表!$D$5="","",様式一覧表!$D$5)</f>
        <v/>
      </c>
      <c r="D49" s="503" t="s">
        <v>252</v>
      </c>
      <c r="E49" s="343" t="s">
        <v>256</v>
      </c>
      <c r="F49" s="521"/>
      <c r="G49" s="522"/>
      <c r="H49" s="501"/>
      <c r="I49" s="493"/>
      <c r="J49" s="242"/>
      <c r="K49" s="242"/>
      <c r="L49" s="242"/>
      <c r="M49" s="242"/>
      <c r="N49" s="493"/>
      <c r="O49" s="532"/>
      <c r="P49" s="533"/>
      <c r="Q49" s="360"/>
      <c r="R49" s="252" t="str">
        <f t="shared" si="21"/>
        <v>0</v>
      </c>
      <c r="S49" s="537"/>
      <c r="T49" s="537"/>
      <c r="U49" s="537"/>
      <c r="V49" s="537"/>
      <c r="W49" s="537"/>
      <c r="X49" s="256" t="str">
        <f t="shared" si="22"/>
        <v>0</v>
      </c>
      <c r="Y49" s="256" t="str">
        <f t="shared" si="23"/>
        <v>0</v>
      </c>
      <c r="Z49" s="256" t="str">
        <f t="shared" si="24"/>
        <v>0</v>
      </c>
      <c r="AA49" s="256" t="str">
        <f t="shared" ref="AA49:AA60" si="29">IFERROR(V49/R49,"0")</f>
        <v>0</v>
      </c>
      <c r="AB49" s="256" t="str">
        <f t="shared" si="25"/>
        <v>0</v>
      </c>
      <c r="AC49" s="256" t="str">
        <f t="shared" si="26"/>
        <v>0</v>
      </c>
      <c r="AD49" s="260">
        <f t="shared" si="27"/>
        <v>0</v>
      </c>
      <c r="AE49" s="288" t="str">
        <f t="shared" si="28"/>
        <v>0</v>
      </c>
    </row>
    <row r="50" spans="2:31" ht="30.75" customHeight="1" x14ac:dyDescent="0.15">
      <c r="B50" s="513"/>
      <c r="C50" s="505" t="str">
        <f>IF(様式一覧表!$D$5="","",様式一覧表!$D$5)</f>
        <v/>
      </c>
      <c r="D50" s="503" t="s">
        <v>252</v>
      </c>
      <c r="E50" s="343" t="s">
        <v>256</v>
      </c>
      <c r="F50" s="521"/>
      <c r="G50" s="522"/>
      <c r="H50" s="501"/>
      <c r="I50" s="493"/>
      <c r="J50" s="242"/>
      <c r="K50" s="242"/>
      <c r="L50" s="242"/>
      <c r="M50" s="242"/>
      <c r="N50" s="493"/>
      <c r="O50" s="532"/>
      <c r="P50" s="533"/>
      <c r="Q50" s="360"/>
      <c r="R50" s="252" t="str">
        <f t="shared" si="21"/>
        <v>0</v>
      </c>
      <c r="S50" s="537"/>
      <c r="T50" s="537"/>
      <c r="U50" s="537"/>
      <c r="V50" s="537"/>
      <c r="W50" s="537"/>
      <c r="X50" s="256" t="str">
        <f t="shared" si="22"/>
        <v>0</v>
      </c>
      <c r="Y50" s="256" t="str">
        <f t="shared" si="23"/>
        <v>0</v>
      </c>
      <c r="Z50" s="256" t="str">
        <f t="shared" si="24"/>
        <v>0</v>
      </c>
      <c r="AA50" s="256" t="str">
        <f t="shared" si="29"/>
        <v>0</v>
      </c>
      <c r="AB50" s="256" t="str">
        <f t="shared" si="25"/>
        <v>0</v>
      </c>
      <c r="AC50" s="256" t="str">
        <f t="shared" si="26"/>
        <v>0</v>
      </c>
      <c r="AD50" s="260">
        <f t="shared" si="27"/>
        <v>0</v>
      </c>
      <c r="AE50" s="288" t="str">
        <f t="shared" si="28"/>
        <v>0</v>
      </c>
    </row>
    <row r="51" spans="2:31" ht="30.75" customHeight="1" x14ac:dyDescent="0.15">
      <c r="B51" s="513"/>
      <c r="C51" s="505" t="str">
        <f>IF(様式一覧表!$D$5="","",様式一覧表!$D$5)</f>
        <v/>
      </c>
      <c r="D51" s="503" t="s">
        <v>252</v>
      </c>
      <c r="E51" s="343" t="s">
        <v>256</v>
      </c>
      <c r="F51" s="521"/>
      <c r="G51" s="522"/>
      <c r="H51" s="501"/>
      <c r="I51" s="493"/>
      <c r="J51" s="242"/>
      <c r="K51" s="242"/>
      <c r="L51" s="242"/>
      <c r="M51" s="242"/>
      <c r="N51" s="493"/>
      <c r="O51" s="532"/>
      <c r="P51" s="533"/>
      <c r="Q51" s="360"/>
      <c r="R51" s="252" t="str">
        <f t="shared" si="21"/>
        <v>0</v>
      </c>
      <c r="S51" s="537"/>
      <c r="T51" s="537"/>
      <c r="U51" s="537"/>
      <c r="V51" s="537"/>
      <c r="W51" s="537"/>
      <c r="X51" s="256" t="str">
        <f t="shared" si="22"/>
        <v>0</v>
      </c>
      <c r="Y51" s="256" t="str">
        <f t="shared" si="23"/>
        <v>0</v>
      </c>
      <c r="Z51" s="256" t="str">
        <f t="shared" si="24"/>
        <v>0</v>
      </c>
      <c r="AA51" s="256" t="str">
        <f t="shared" si="29"/>
        <v>0</v>
      </c>
      <c r="AB51" s="256" t="str">
        <f t="shared" si="25"/>
        <v>0</v>
      </c>
      <c r="AC51" s="256" t="str">
        <f t="shared" si="26"/>
        <v>0</v>
      </c>
      <c r="AD51" s="260">
        <f t="shared" si="27"/>
        <v>0</v>
      </c>
      <c r="AE51" s="288" t="str">
        <f t="shared" si="28"/>
        <v>0</v>
      </c>
    </row>
    <row r="52" spans="2:31" ht="30.75" customHeight="1" x14ac:dyDescent="0.15">
      <c r="B52" s="513"/>
      <c r="C52" s="505" t="str">
        <f>IF(様式一覧表!$D$5="","",様式一覧表!$D$5)</f>
        <v/>
      </c>
      <c r="D52" s="503" t="s">
        <v>252</v>
      </c>
      <c r="E52" s="343" t="s">
        <v>256</v>
      </c>
      <c r="F52" s="521"/>
      <c r="G52" s="522"/>
      <c r="H52" s="501"/>
      <c r="I52" s="493"/>
      <c r="J52" s="242"/>
      <c r="K52" s="242"/>
      <c r="L52" s="242"/>
      <c r="M52" s="242"/>
      <c r="N52" s="493"/>
      <c r="O52" s="532"/>
      <c r="P52" s="533"/>
      <c r="Q52" s="360"/>
      <c r="R52" s="252" t="str">
        <f t="shared" si="21"/>
        <v>0</v>
      </c>
      <c r="S52" s="537"/>
      <c r="T52" s="537"/>
      <c r="U52" s="537"/>
      <c r="V52" s="537"/>
      <c r="W52" s="537"/>
      <c r="X52" s="256" t="str">
        <f t="shared" si="22"/>
        <v>0</v>
      </c>
      <c r="Y52" s="256" t="str">
        <f t="shared" si="23"/>
        <v>0</v>
      </c>
      <c r="Z52" s="256" t="str">
        <f t="shared" si="24"/>
        <v>0</v>
      </c>
      <c r="AA52" s="256" t="str">
        <f t="shared" si="29"/>
        <v>0</v>
      </c>
      <c r="AB52" s="256" t="str">
        <f t="shared" si="25"/>
        <v>0</v>
      </c>
      <c r="AC52" s="256" t="str">
        <f t="shared" si="26"/>
        <v>0</v>
      </c>
      <c r="AD52" s="260">
        <f t="shared" si="27"/>
        <v>0</v>
      </c>
      <c r="AE52" s="288" t="str">
        <f t="shared" si="28"/>
        <v>0</v>
      </c>
    </row>
    <row r="53" spans="2:31" ht="30.75" customHeight="1" x14ac:dyDescent="0.15">
      <c r="B53" s="513"/>
      <c r="C53" s="505" t="str">
        <f>IF(様式一覧表!$D$5="","",様式一覧表!$D$5)</f>
        <v/>
      </c>
      <c r="D53" s="503" t="s">
        <v>252</v>
      </c>
      <c r="E53" s="343" t="s">
        <v>256</v>
      </c>
      <c r="F53" s="521"/>
      <c r="G53" s="522"/>
      <c r="H53" s="501"/>
      <c r="I53" s="493"/>
      <c r="J53" s="242"/>
      <c r="K53" s="242"/>
      <c r="L53" s="242"/>
      <c r="M53" s="242"/>
      <c r="N53" s="493"/>
      <c r="O53" s="532"/>
      <c r="P53" s="533"/>
      <c r="Q53" s="360"/>
      <c r="R53" s="252" t="str">
        <f t="shared" si="21"/>
        <v>0</v>
      </c>
      <c r="S53" s="538"/>
      <c r="T53" s="538"/>
      <c r="U53" s="538"/>
      <c r="V53" s="538"/>
      <c r="W53" s="538"/>
      <c r="X53" s="256" t="str">
        <f t="shared" si="22"/>
        <v>0</v>
      </c>
      <c r="Y53" s="256" t="str">
        <f t="shared" si="23"/>
        <v>0</v>
      </c>
      <c r="Z53" s="256" t="str">
        <f t="shared" si="24"/>
        <v>0</v>
      </c>
      <c r="AA53" s="256" t="str">
        <f t="shared" si="29"/>
        <v>0</v>
      </c>
      <c r="AB53" s="256" t="str">
        <f t="shared" si="25"/>
        <v>0</v>
      </c>
      <c r="AC53" s="256" t="str">
        <f t="shared" si="26"/>
        <v>0</v>
      </c>
      <c r="AD53" s="260">
        <f t="shared" si="27"/>
        <v>0</v>
      </c>
      <c r="AE53" s="288" t="str">
        <f t="shared" si="28"/>
        <v>0</v>
      </c>
    </row>
    <row r="54" spans="2:31" ht="30.75" customHeight="1" x14ac:dyDescent="0.15">
      <c r="B54" s="513"/>
      <c r="C54" s="505" t="str">
        <f>IF(様式一覧表!$D$5="","",様式一覧表!$D$5)</f>
        <v/>
      </c>
      <c r="D54" s="503" t="s">
        <v>252</v>
      </c>
      <c r="E54" s="343" t="s">
        <v>256</v>
      </c>
      <c r="F54" s="521"/>
      <c r="G54" s="522"/>
      <c r="H54" s="501"/>
      <c r="I54" s="493"/>
      <c r="J54" s="242"/>
      <c r="K54" s="242"/>
      <c r="L54" s="242"/>
      <c r="M54" s="242"/>
      <c r="N54" s="493"/>
      <c r="O54" s="532"/>
      <c r="P54" s="533"/>
      <c r="Q54" s="360"/>
      <c r="R54" s="252" t="str">
        <f t="shared" si="21"/>
        <v>0</v>
      </c>
      <c r="S54" s="538"/>
      <c r="T54" s="538"/>
      <c r="U54" s="538"/>
      <c r="V54" s="538"/>
      <c r="W54" s="538"/>
      <c r="X54" s="256" t="str">
        <f t="shared" si="22"/>
        <v>0</v>
      </c>
      <c r="Y54" s="256" t="str">
        <f t="shared" si="23"/>
        <v>0</v>
      </c>
      <c r="Z54" s="256" t="str">
        <f t="shared" si="24"/>
        <v>0</v>
      </c>
      <c r="AA54" s="256" t="str">
        <f t="shared" si="29"/>
        <v>0</v>
      </c>
      <c r="AB54" s="256" t="str">
        <f t="shared" si="25"/>
        <v>0</v>
      </c>
      <c r="AC54" s="256" t="str">
        <f t="shared" si="26"/>
        <v>0</v>
      </c>
      <c r="AD54" s="260">
        <f t="shared" si="27"/>
        <v>0</v>
      </c>
      <c r="AE54" s="288" t="str">
        <f t="shared" si="28"/>
        <v>0</v>
      </c>
    </row>
    <row r="55" spans="2:31" ht="30.75" customHeight="1" x14ac:dyDescent="0.15">
      <c r="B55" s="513"/>
      <c r="C55" s="505" t="str">
        <f>IF(様式一覧表!$D$5="","",様式一覧表!$D$5)</f>
        <v/>
      </c>
      <c r="D55" s="503" t="s">
        <v>252</v>
      </c>
      <c r="E55" s="343" t="s">
        <v>256</v>
      </c>
      <c r="F55" s="521"/>
      <c r="G55" s="522"/>
      <c r="H55" s="501"/>
      <c r="I55" s="493"/>
      <c r="J55" s="242"/>
      <c r="K55" s="242"/>
      <c r="L55" s="242"/>
      <c r="M55" s="242"/>
      <c r="N55" s="493"/>
      <c r="O55" s="532"/>
      <c r="P55" s="533"/>
      <c r="Q55" s="360"/>
      <c r="R55" s="252" t="str">
        <f t="shared" si="21"/>
        <v>0</v>
      </c>
      <c r="S55" s="537"/>
      <c r="T55" s="537"/>
      <c r="U55" s="537"/>
      <c r="V55" s="537"/>
      <c r="W55" s="537"/>
      <c r="X55" s="256" t="str">
        <f t="shared" si="22"/>
        <v>0</v>
      </c>
      <c r="Y55" s="256" t="str">
        <f t="shared" si="23"/>
        <v>0</v>
      </c>
      <c r="Z55" s="256" t="str">
        <f t="shared" si="24"/>
        <v>0</v>
      </c>
      <c r="AA55" s="256" t="str">
        <f t="shared" si="29"/>
        <v>0</v>
      </c>
      <c r="AB55" s="256" t="str">
        <f t="shared" si="25"/>
        <v>0</v>
      </c>
      <c r="AC55" s="256" t="str">
        <f t="shared" si="26"/>
        <v>0</v>
      </c>
      <c r="AD55" s="260">
        <f t="shared" si="27"/>
        <v>0</v>
      </c>
      <c r="AE55" s="288" t="str">
        <f t="shared" si="28"/>
        <v>0</v>
      </c>
    </row>
    <row r="56" spans="2:31" ht="30.75" customHeight="1" x14ac:dyDescent="0.15">
      <c r="B56" s="513"/>
      <c r="C56" s="505" t="str">
        <f>IF(様式一覧表!$D$5="","",様式一覧表!$D$5)</f>
        <v/>
      </c>
      <c r="D56" s="503" t="s">
        <v>252</v>
      </c>
      <c r="E56" s="343" t="s">
        <v>256</v>
      </c>
      <c r="F56" s="521"/>
      <c r="G56" s="522"/>
      <c r="H56" s="501"/>
      <c r="I56" s="493"/>
      <c r="J56" s="242"/>
      <c r="K56" s="242"/>
      <c r="L56" s="242"/>
      <c r="M56" s="242"/>
      <c r="N56" s="493"/>
      <c r="O56" s="532"/>
      <c r="P56" s="533"/>
      <c r="Q56" s="360"/>
      <c r="R56" s="252" t="str">
        <f t="shared" si="21"/>
        <v>0</v>
      </c>
      <c r="S56" s="537"/>
      <c r="T56" s="537"/>
      <c r="U56" s="537"/>
      <c r="V56" s="537"/>
      <c r="W56" s="537"/>
      <c r="X56" s="256" t="str">
        <f t="shared" si="22"/>
        <v>0</v>
      </c>
      <c r="Y56" s="256" t="str">
        <f t="shared" si="23"/>
        <v>0</v>
      </c>
      <c r="Z56" s="256" t="str">
        <f t="shared" si="24"/>
        <v>0</v>
      </c>
      <c r="AA56" s="256" t="str">
        <f t="shared" si="29"/>
        <v>0</v>
      </c>
      <c r="AB56" s="256" t="str">
        <f t="shared" si="25"/>
        <v>0</v>
      </c>
      <c r="AC56" s="256" t="str">
        <f t="shared" si="26"/>
        <v>0</v>
      </c>
      <c r="AD56" s="260">
        <f t="shared" si="27"/>
        <v>0</v>
      </c>
      <c r="AE56" s="288" t="str">
        <f t="shared" si="28"/>
        <v>0</v>
      </c>
    </row>
    <row r="57" spans="2:31" ht="30.75" customHeight="1" x14ac:dyDescent="0.15">
      <c r="B57" s="513"/>
      <c r="C57" s="505" t="str">
        <f>IF(様式一覧表!$D$5="","",様式一覧表!$D$5)</f>
        <v/>
      </c>
      <c r="D57" s="503" t="s">
        <v>252</v>
      </c>
      <c r="E57" s="343" t="s">
        <v>256</v>
      </c>
      <c r="F57" s="521"/>
      <c r="G57" s="522"/>
      <c r="H57" s="501"/>
      <c r="I57" s="493"/>
      <c r="J57" s="242"/>
      <c r="K57" s="242"/>
      <c r="L57" s="242"/>
      <c r="M57" s="242"/>
      <c r="N57" s="493"/>
      <c r="O57" s="532"/>
      <c r="P57" s="533"/>
      <c r="Q57" s="360"/>
      <c r="R57" s="252" t="str">
        <f t="shared" si="21"/>
        <v>0</v>
      </c>
      <c r="S57" s="537"/>
      <c r="T57" s="537"/>
      <c r="U57" s="537"/>
      <c r="V57" s="537"/>
      <c r="W57" s="537"/>
      <c r="X57" s="256" t="str">
        <f t="shared" si="22"/>
        <v>0</v>
      </c>
      <c r="Y57" s="256" t="str">
        <f t="shared" si="23"/>
        <v>0</v>
      </c>
      <c r="Z57" s="256" t="str">
        <f t="shared" si="24"/>
        <v>0</v>
      </c>
      <c r="AA57" s="256" t="str">
        <f t="shared" si="29"/>
        <v>0</v>
      </c>
      <c r="AB57" s="256" t="str">
        <f t="shared" si="25"/>
        <v>0</v>
      </c>
      <c r="AC57" s="256" t="str">
        <f t="shared" si="26"/>
        <v>0</v>
      </c>
      <c r="AD57" s="260">
        <f t="shared" si="27"/>
        <v>0</v>
      </c>
      <c r="AE57" s="288" t="str">
        <f t="shared" si="28"/>
        <v>0</v>
      </c>
    </row>
    <row r="58" spans="2:31" ht="30.75" customHeight="1" x14ac:dyDescent="0.15">
      <c r="B58" s="513"/>
      <c r="C58" s="505" t="str">
        <f>IF(様式一覧表!$D$5="","",様式一覧表!$D$5)</f>
        <v/>
      </c>
      <c r="D58" s="503" t="s">
        <v>252</v>
      </c>
      <c r="E58" s="343" t="s">
        <v>256</v>
      </c>
      <c r="F58" s="521"/>
      <c r="G58" s="522"/>
      <c r="H58" s="501"/>
      <c r="I58" s="493"/>
      <c r="J58" s="242"/>
      <c r="K58" s="242"/>
      <c r="L58" s="242"/>
      <c r="M58" s="242"/>
      <c r="N58" s="493"/>
      <c r="O58" s="532"/>
      <c r="P58" s="533"/>
      <c r="Q58" s="360"/>
      <c r="R58" s="252" t="str">
        <f t="shared" si="21"/>
        <v>0</v>
      </c>
      <c r="S58" s="537"/>
      <c r="T58" s="537"/>
      <c r="U58" s="537"/>
      <c r="V58" s="537"/>
      <c r="W58" s="537"/>
      <c r="X58" s="256" t="str">
        <f t="shared" si="22"/>
        <v>0</v>
      </c>
      <c r="Y58" s="256" t="str">
        <f t="shared" si="23"/>
        <v>0</v>
      </c>
      <c r="Z58" s="256" t="str">
        <f t="shared" si="24"/>
        <v>0</v>
      </c>
      <c r="AA58" s="256" t="str">
        <f t="shared" si="29"/>
        <v>0</v>
      </c>
      <c r="AB58" s="256" t="str">
        <f t="shared" si="25"/>
        <v>0</v>
      </c>
      <c r="AC58" s="256" t="str">
        <f t="shared" si="26"/>
        <v>0</v>
      </c>
      <c r="AD58" s="260">
        <f t="shared" si="27"/>
        <v>0</v>
      </c>
      <c r="AE58" s="288" t="str">
        <f t="shared" si="28"/>
        <v>0</v>
      </c>
    </row>
    <row r="59" spans="2:31" ht="30.75" customHeight="1" thickBot="1" x14ac:dyDescent="0.2">
      <c r="B59" s="513"/>
      <c r="C59" s="506" t="str">
        <f>IF(様式一覧表!$D$5="","",様式一覧表!$D$5)</f>
        <v/>
      </c>
      <c r="D59" s="517" t="s">
        <v>252</v>
      </c>
      <c r="E59" s="345" t="s">
        <v>256</v>
      </c>
      <c r="F59" s="523"/>
      <c r="G59" s="524"/>
      <c r="H59" s="499"/>
      <c r="I59" s="496"/>
      <c r="J59" s="359"/>
      <c r="K59" s="359"/>
      <c r="L59" s="359"/>
      <c r="M59" s="359"/>
      <c r="N59" s="496"/>
      <c r="O59" s="534"/>
      <c r="P59" s="535"/>
      <c r="Q59" s="319"/>
      <c r="R59" s="253" t="str">
        <f t="shared" si="21"/>
        <v>0</v>
      </c>
      <c r="S59" s="539"/>
      <c r="T59" s="539"/>
      <c r="U59" s="539"/>
      <c r="V59" s="539"/>
      <c r="W59" s="539"/>
      <c r="X59" s="257" t="str">
        <f t="shared" si="22"/>
        <v>0</v>
      </c>
      <c r="Y59" s="257" t="str">
        <f t="shared" si="23"/>
        <v>0</v>
      </c>
      <c r="Z59" s="257" t="str">
        <f t="shared" si="24"/>
        <v>0</v>
      </c>
      <c r="AA59" s="257" t="str">
        <f t="shared" si="29"/>
        <v>0</v>
      </c>
      <c r="AB59" s="257" t="str">
        <f t="shared" si="25"/>
        <v>0</v>
      </c>
      <c r="AC59" s="257" t="str">
        <f t="shared" si="26"/>
        <v>0</v>
      </c>
      <c r="AD59" s="261">
        <f t="shared" si="27"/>
        <v>0</v>
      </c>
      <c r="AE59" s="289" t="str">
        <f t="shared" si="28"/>
        <v>0</v>
      </c>
    </row>
    <row r="60" spans="2:31" ht="30.75" customHeight="1" thickTop="1" thickBot="1" x14ac:dyDescent="0.2">
      <c r="B60" s="511" t="s">
        <v>259</v>
      </c>
      <c r="C60" s="516"/>
      <c r="D60" s="516"/>
      <c r="E60" s="512"/>
      <c r="F60" s="529"/>
      <c r="G60" s="526"/>
      <c r="H60" s="219"/>
      <c r="I60" s="219"/>
      <c r="J60" s="219"/>
      <c r="K60" s="219"/>
      <c r="L60" s="219"/>
      <c r="M60" s="219"/>
      <c r="N60" s="219"/>
      <c r="O60" s="220">
        <f>IF(SUM(O47:O59)&lt;&gt;0,SUM(O47:O59),0)</f>
        <v>0</v>
      </c>
      <c r="P60" s="220">
        <f>IF(SUM(P47:P59)&lt;&gt;0,SUM(P47:P59),0)</f>
        <v>0</v>
      </c>
      <c r="Q60" s="221"/>
      <c r="R60" s="254" t="str">
        <f>IFERROR(P60/O60,"0")</f>
        <v>0</v>
      </c>
      <c r="S60" s="540" t="str">
        <f>IF(SUM(S47:S59)&lt;&gt;0,SUM(S47:S59),"0")</f>
        <v>0</v>
      </c>
      <c r="T60" s="540" t="str">
        <f t="shared" ref="T60:W60" si="30">IF(SUM(T47:T59)&lt;&gt;0,SUM(T47:T59),"0")</f>
        <v>0</v>
      </c>
      <c r="U60" s="540" t="str">
        <f t="shared" si="30"/>
        <v>0</v>
      </c>
      <c r="V60" s="540" t="str">
        <f t="shared" si="30"/>
        <v>0</v>
      </c>
      <c r="W60" s="540" t="str">
        <f t="shared" si="30"/>
        <v>0</v>
      </c>
      <c r="X60" s="258" t="str">
        <f t="shared" si="22"/>
        <v>0</v>
      </c>
      <c r="Y60" s="258" t="str">
        <f t="shared" si="23"/>
        <v>0</v>
      </c>
      <c r="Z60" s="258" t="str">
        <f t="shared" si="24"/>
        <v>0</v>
      </c>
      <c r="AA60" s="258" t="str">
        <f t="shared" si="29"/>
        <v>0</v>
      </c>
      <c r="AB60" s="258" t="str">
        <f t="shared" si="25"/>
        <v>0</v>
      </c>
      <c r="AC60" s="258" t="str">
        <f t="shared" si="26"/>
        <v>0</v>
      </c>
      <c r="AD60" s="263">
        <f t="shared" si="27"/>
        <v>0</v>
      </c>
      <c r="AE60" s="290" t="str">
        <f t="shared" si="28"/>
        <v>0</v>
      </c>
    </row>
  </sheetData>
  <mergeCells count="4">
    <mergeCell ref="B17:AC17"/>
    <mergeCell ref="B12:Z12"/>
    <mergeCell ref="D4:F4"/>
    <mergeCell ref="B6:AE6"/>
  </mergeCells>
  <phoneticPr fontId="16"/>
  <conditionalFormatting sqref="B19:B31">
    <cfRule type="uniqueValues" dxfId="2" priority="3"/>
  </conditionalFormatting>
  <conditionalFormatting sqref="B33:B45">
    <cfRule type="uniqueValues" dxfId="1" priority="2"/>
  </conditionalFormatting>
  <conditionalFormatting sqref="B47:B59">
    <cfRule type="uniqueValues" dxfId="0" priority="1"/>
  </conditionalFormatting>
  <printOptions horizontalCentered="1"/>
  <pageMargins left="0.23622047244094491" right="0.23622047244094491" top="0.55118110236220474" bottom="0.55118110236220474" header="0.31496062992125984" footer="0.31496062992125984"/>
  <pageSetup paperSize="9" scale="25" fitToHeight="0" orientation="landscape" r:id="rId1"/>
  <headerFooter>
    <oddHeader xml:space="preserve">&amp;R&amp;U開示版・非開示版&amp;U
※上記いずれかに丸をつけてください。
</oddHeader>
  </headerFooter>
  <rowBreaks count="1" manualBreakCount="1">
    <brk id="32" max="28" man="1"/>
  </rowBreaks>
  <extLst>
    <ext xmlns:x14="http://schemas.microsoft.com/office/spreadsheetml/2009/9/main" uri="{CCE6A557-97BC-4b89-ADB6-D9C93CAAB3DF}">
      <x14:dataValidations xmlns:xm="http://schemas.microsoft.com/office/excel/2006/main" count="10">
        <x14:dataValidation type="list" allowBlank="1" showInputMessage="1" showErrorMessage="1" xr:uid="{40134745-B7B0-41A4-B8FB-2F730DEA1CBC}">
          <x14:formula1>
            <xm:f>コード!$B$135:$B$137</xm:f>
          </x14:formula1>
          <xm:sqref>B19:B31 B33:B45 B47:B59</xm:sqref>
        </x14:dataValidation>
        <x14:dataValidation type="list" allowBlank="1" showInputMessage="1" showErrorMessage="1" xr:uid="{8434D3E8-AB51-4FC7-AE2A-86A8F4B0B6A4}">
          <x14:formula1>
            <xm:f>コード!$B$194:$B$196</xm:f>
          </x14:formula1>
          <xm:sqref>Q20:Q31 Q48:Q59 Q34:Q45</xm:sqref>
        </x14:dataValidation>
        <x14:dataValidation type="list" allowBlank="1" showInputMessage="1" showErrorMessage="1" xr:uid="{FAA78B97-EFE8-4E34-A0BE-3155F5CB857E}">
          <x14:formula1>
            <xm:f>コード!$B$140:$B$141</xm:f>
          </x14:formula1>
          <xm:sqref>F20:F31 F48:F59 F34:F45</xm:sqref>
        </x14:dataValidation>
        <x14:dataValidation type="list" allowBlank="1" showInputMessage="1" showErrorMessage="1" xr:uid="{DA990975-2C7B-4FF6-B2DB-695EE0343037}">
          <x14:formula1>
            <xm:f>コード!$B$145:$B$148</xm:f>
          </x14:formula1>
          <xm:sqref>G20:G31 G34:G45 G48:G59</xm:sqref>
        </x14:dataValidation>
        <x14:dataValidation type="list" allowBlank="1" showInputMessage="1" xr:uid="{E8EE129B-F710-4C15-A9D8-B5A55D07AFE0}">
          <x14:formula1>
            <xm:f>コード!$B$158:$B$172</xm:f>
          </x14:formula1>
          <xm:sqref>K20:K31 K34:K45 K48:K59</xm:sqref>
        </x14:dataValidation>
        <x14:dataValidation type="list" allowBlank="1" showInputMessage="1" xr:uid="{C2F1B333-AED0-4626-BF08-BAC0F4823774}">
          <x14:formula1>
            <xm:f>コード!$B$16:$B$17</xm:f>
          </x14:formula1>
          <xm:sqref>I34:I45 I20:I31 I48:I59</xm:sqref>
        </x14:dataValidation>
        <x14:dataValidation type="list" allowBlank="1" showInputMessage="1" xr:uid="{7E0D78E2-E319-40C9-BA44-9AD50CAA2C02}">
          <x14:formula1>
            <xm:f>コード!$B$51:$B$57</xm:f>
          </x14:formula1>
          <xm:sqref>J20:J31 J34:J45 J48:J59</xm:sqref>
        </x14:dataValidation>
        <x14:dataValidation type="list" allowBlank="1" showInputMessage="1" xr:uid="{C4E2C974-C002-44DA-AEDF-B4F9F500A3D0}">
          <x14:formula1>
            <xm:f>コード!$B$84:$B$98</xm:f>
          </x14:formula1>
          <xm:sqref>L20:L31 L34:L45 L48:L59</xm:sqref>
        </x14:dataValidation>
        <x14:dataValidation type="list" allowBlank="1" showInputMessage="1" xr:uid="{11FDCBB7-64AA-40BB-AADE-EB7DD1A7CEF1}">
          <x14:formula1>
            <xm:f>コード!$B$175:$B$178</xm:f>
          </x14:formula1>
          <xm:sqref>M20:M31 M34:M45 M48:M59</xm:sqref>
        </x14:dataValidation>
        <x14:dataValidation type="list" allowBlank="1" showInputMessage="1" xr:uid="{F62A649A-789E-4EDC-A463-4AA90E5C4212}">
          <x14:formula1>
            <xm:f>コード!$B$181:$B$191</xm:f>
          </x14:formula1>
          <xm:sqref>N20:N31 N34:N45 N48:N59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18DB1D-5BB7-41BC-9C80-201C6711F7C9}"/>
</file>

<file path=customXml/itemProps2.xml><?xml version="1.0" encoding="utf-8"?>
<ds:datastoreItem xmlns:ds="http://schemas.openxmlformats.org/officeDocument/2006/customXml" ds:itemID="{A830F516-0B5D-4938-A32B-AEDB11A7F1DC}"/>
</file>

<file path=customXml/itemProps3.xml><?xml version="1.0" encoding="utf-8"?>
<ds:datastoreItem xmlns:ds="http://schemas.openxmlformats.org/officeDocument/2006/customXml" ds:itemID="{17B37041-F14E-48E6-AD45-646637E1F7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38</vt:i4>
      </vt:variant>
    </vt:vector>
  </HeadingPairs>
  <TitlesOfParts>
    <vt:vector size="62" baseType="lpstr">
      <vt:lpstr>開示版説明</vt:lpstr>
      <vt:lpstr>様式一覧表</vt:lpstr>
      <vt:lpstr>添付資料一覧表</vt:lpstr>
      <vt:lpstr>A-4-2</vt:lpstr>
      <vt:lpstr>A-5-1</vt:lpstr>
      <vt:lpstr>A-6</vt:lpstr>
      <vt:lpstr>B-1</vt:lpstr>
      <vt:lpstr>B-1 (開示版)</vt:lpstr>
      <vt:lpstr>C-1</vt:lpstr>
      <vt:lpstr>C-1 (開示版)</vt:lpstr>
      <vt:lpstr>C-5</vt:lpstr>
      <vt:lpstr>D-1-2</vt:lpstr>
      <vt:lpstr>D-1-2 (開示版)</vt:lpstr>
      <vt:lpstr>D-1-3</vt:lpstr>
      <vt:lpstr>D-1-7</vt:lpstr>
      <vt:lpstr>D-2・D-３</vt:lpstr>
      <vt:lpstr>D-2・D-３ (開示版)</vt:lpstr>
      <vt:lpstr>E-1</vt:lpstr>
      <vt:lpstr>E-2</vt:lpstr>
      <vt:lpstr>E-3</vt:lpstr>
      <vt:lpstr>E-4-1</vt:lpstr>
      <vt:lpstr>E-4-2</vt:lpstr>
      <vt:lpstr>回答整合性チェック</vt:lpstr>
      <vt:lpstr>コード</vt:lpstr>
      <vt:lpstr>'A-4-2'!Print_Area</vt:lpstr>
      <vt:lpstr>'A-5-1'!Print_Area</vt:lpstr>
      <vt:lpstr>'A-6'!Print_Area</vt:lpstr>
      <vt:lpstr>'B-1'!Print_Area</vt:lpstr>
      <vt:lpstr>'B-1 (開示版)'!Print_Area</vt:lpstr>
      <vt:lpstr>'C-1'!Print_Area</vt:lpstr>
      <vt:lpstr>'C-1 (開示版)'!Print_Area</vt:lpstr>
      <vt:lpstr>'C-5'!Print_Area</vt:lpstr>
      <vt:lpstr>'D-1-2'!Print_Area</vt:lpstr>
      <vt:lpstr>'D-1-2 (開示版)'!Print_Area</vt:lpstr>
      <vt:lpstr>'D-1-3'!Print_Area</vt:lpstr>
      <vt:lpstr>'D-1-7'!Print_Area</vt:lpstr>
      <vt:lpstr>'D-2・D-３ (開示版)'!Print_Area</vt:lpstr>
      <vt:lpstr>'E-1'!Print_Area</vt:lpstr>
      <vt:lpstr>'E-2'!Print_Area</vt:lpstr>
      <vt:lpstr>'E-3'!Print_Area</vt:lpstr>
      <vt:lpstr>'E-4-1'!Print_Area</vt:lpstr>
      <vt:lpstr>'E-4-2'!Print_Area</vt:lpstr>
      <vt:lpstr>回答整合性チェック!Print_Area</vt:lpstr>
      <vt:lpstr>開示版説明!Print_Area</vt:lpstr>
      <vt:lpstr>添付資料一覧表!Print_Area</vt:lpstr>
      <vt:lpstr>様式一覧表!Print_Area</vt:lpstr>
      <vt:lpstr>'A-5-1'!Print_Titles</vt:lpstr>
      <vt:lpstr>'C-1'!Print_Titles</vt:lpstr>
      <vt:lpstr>'C-1 (開示版)'!Print_Titles</vt:lpstr>
      <vt:lpstr>添付資料一覧表!Print_Titles</vt:lpstr>
      <vt:lpstr>コード!企業間関連状況</vt:lpstr>
      <vt:lpstr>コード!原産国コード</vt:lpstr>
      <vt:lpstr>コード!原産国コード２</vt:lpstr>
      <vt:lpstr>コード!受渡し条件コード</vt:lpstr>
      <vt:lpstr>コード!売買契約の適用期間</vt:lpstr>
      <vt:lpstr>コード!販売価格の設定方法</vt:lpstr>
      <vt:lpstr>コード!販売先の属性</vt:lpstr>
      <vt:lpstr>コード!販売先業種B</vt:lpstr>
      <vt:lpstr>コード!販売先業種C</vt:lpstr>
      <vt:lpstr>コード!品種コード①</vt:lpstr>
      <vt:lpstr>品種コード⑤_製造工程</vt:lpstr>
      <vt:lpstr>コード!貿易取引条件_Incoterms_コード</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2025-08-08T05:17:34Z</dcterms:created>
  <dcterms:modified xsi:type="dcterms:W3CDTF">2025-08-08T05:17:37Z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