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7C0C6BA-7B00-40F7-A1DB-FB63184B9DBD}" xr6:coauthVersionLast="47" xr6:coauthVersionMax="47" xr10:uidLastSave="{00000000-0000-0000-0000-000000000000}"/>
  <bookViews>
    <workbookView xWindow="-120" yWindow="-120" windowWidth="29040" windowHeight="15720" tabRatio="893" activeTab="1" xr2:uid="{00000000-000D-0000-FFFF-FFFF00000000}"/>
  </bookViews>
  <sheets>
    <sheet name="→必須提出書類" sheetId="13" r:id="rId1"/>
    <sheet name="生産性向上・新需要" sheetId="4" r:id="rId2"/>
    <sheet name="キャッシュフロー１０倍" sheetId="1" r:id="rId3"/>
    <sheet name="経常収支比率" sheetId="2" r:id="rId4"/>
    <sheet name="従業員推移表" sheetId="3" r:id="rId5"/>
    <sheet name="賃上げ" sheetId="15" r:id="rId6"/>
    <sheet name="→任意作成書類" sheetId="14" r:id="rId7"/>
    <sheet name="損益計算書（事業単位）" sheetId="11" r:id="rId8"/>
    <sheet name="貸借対照表（事業単位）" sheetId="12" r:id="rId9"/>
    <sheet name="損益計算書（企業単位）" sheetId="5" r:id="rId10"/>
    <sheet name="貸借対照表（企業単位）" sheetId="6" r:id="rId11"/>
    <sheet name="信用度の高い有価証券等" sheetId="7" r:id="rId12"/>
    <sheet name="引当金" sheetId="10" r:id="rId13"/>
  </sheets>
  <definedNames>
    <definedName name="_xlnm.Print_Area" localSheetId="2">キャッシュフロー１０倍!$A$1:$I$65</definedName>
    <definedName name="_xlnm.Print_Area" localSheetId="3">経常収支比率!$A$1:$J$67</definedName>
    <definedName name="_xlnm.Print_Area" localSheetId="4">従業員推移表!$A$1:$J$86</definedName>
    <definedName name="_xlnm.Print_Area" localSheetId="11">信用度の高い有価証券等!$A$1:$F$34</definedName>
    <definedName name="_xlnm.Print_Area" localSheetId="9">'損益計算書（企業単位）'!$A$1:$K$47</definedName>
    <definedName name="_xlnm.Print_Area" localSheetId="7">'損益計算書（事業単位）'!$A$1:$K$47</definedName>
    <definedName name="_xlnm.Print_Area" localSheetId="10">'貸借対照表（企業単位）'!$A$1:$L$76</definedName>
    <definedName name="_xlnm.Print_Area" localSheetId="8">'貸借対照表（事業単位）'!$A$1:$L$74</definedName>
    <definedName name="_xlnm.Print_Area" localSheetId="5">賃上げ!$A$1:$K$9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3" l="1"/>
  <c r="J39" i="3"/>
  <c r="J38" i="3"/>
  <c r="J37" i="3"/>
  <c r="C84" i="3" s="1"/>
  <c r="J36" i="3"/>
  <c r="J35" i="3"/>
  <c r="J34" i="3"/>
  <c r="J33" i="3"/>
  <c r="J32" i="3"/>
  <c r="J12" i="3"/>
  <c r="J13" i="3"/>
  <c r="J14" i="3"/>
  <c r="J15" i="3"/>
  <c r="J16" i="3"/>
  <c r="J17" i="3"/>
  <c r="C85" i="3" s="1"/>
  <c r="J18" i="3"/>
  <c r="C86" i="3" s="1"/>
  <c r="J19" i="3"/>
  <c r="J11" i="3"/>
  <c r="C80" i="3" s="1"/>
  <c r="M12" i="2"/>
  <c r="M63" i="2"/>
  <c r="M61" i="2"/>
  <c r="M57" i="2"/>
  <c r="M55" i="2"/>
  <c r="M51" i="2"/>
  <c r="M49" i="2"/>
  <c r="M35" i="2"/>
  <c r="M33" i="2"/>
  <c r="M31" i="2"/>
  <c r="M29" i="2"/>
  <c r="M27" i="2"/>
  <c r="M47" i="1"/>
  <c r="M30" i="1"/>
  <c r="M20" i="1"/>
  <c r="C77" i="3"/>
  <c r="C76" i="3"/>
  <c r="C81" i="3"/>
  <c r="C72" i="3"/>
  <c r="I6" i="3"/>
  <c r="F6" i="3"/>
  <c r="G6" i="3"/>
  <c r="H6" i="3"/>
  <c r="E6" i="3"/>
  <c r="G76" i="6"/>
  <c r="H76" i="6"/>
  <c r="I76" i="6"/>
  <c r="J76" i="6"/>
  <c r="K76" i="6"/>
  <c r="G75" i="6"/>
  <c r="H75" i="6"/>
  <c r="I75" i="6"/>
  <c r="J75" i="6"/>
  <c r="G74" i="6"/>
  <c r="H74" i="6"/>
  <c r="I74" i="6"/>
  <c r="J74" i="6"/>
  <c r="K74" i="6"/>
  <c r="G72" i="6"/>
  <c r="H72" i="6"/>
  <c r="I72" i="6"/>
  <c r="J72" i="6"/>
  <c r="G70" i="6"/>
  <c r="H70" i="6"/>
  <c r="I70" i="6"/>
  <c r="J70" i="6"/>
  <c r="G62" i="6"/>
  <c r="H62" i="6"/>
  <c r="I62" i="6"/>
  <c r="J62" i="6"/>
  <c r="G52" i="6"/>
  <c r="H52" i="6"/>
  <c r="I52" i="6"/>
  <c r="J52" i="6"/>
  <c r="G36" i="6"/>
  <c r="H36" i="6"/>
  <c r="I36" i="6"/>
  <c r="J36" i="6"/>
  <c r="G33" i="6"/>
  <c r="H33" i="6"/>
  <c r="I33" i="6"/>
  <c r="J33" i="6"/>
  <c r="G20" i="6"/>
  <c r="H20" i="6"/>
  <c r="I20" i="6"/>
  <c r="J20" i="6"/>
  <c r="G24" i="6"/>
  <c r="H24" i="6"/>
  <c r="I24" i="6"/>
  <c r="J24" i="6"/>
  <c r="G27" i="6"/>
  <c r="H27" i="6"/>
  <c r="I27" i="6"/>
  <c r="J27" i="6"/>
  <c r="G18" i="6"/>
  <c r="H18" i="6"/>
  <c r="I18" i="6"/>
  <c r="J18" i="6"/>
  <c r="K18" i="6"/>
  <c r="G10" i="6"/>
  <c r="H10" i="6"/>
  <c r="I10" i="6"/>
  <c r="J10" i="6"/>
  <c r="K10" i="6"/>
  <c r="G5" i="6"/>
  <c r="H5" i="6"/>
  <c r="I5" i="6"/>
  <c r="J5" i="6"/>
  <c r="G4" i="6"/>
  <c r="H4" i="6"/>
  <c r="I4" i="6"/>
  <c r="J4" i="6"/>
  <c r="I7" i="15"/>
  <c r="F7" i="15"/>
  <c r="E7" i="15"/>
  <c r="C8" i="4"/>
  <c r="H8" i="4"/>
  <c r="D6" i="4" l="1"/>
  <c r="E6" i="4"/>
  <c r="F6" i="4"/>
  <c r="G6" i="4"/>
  <c r="H6" i="4"/>
  <c r="C6" i="4"/>
  <c r="I6" i="4" l="1"/>
  <c r="C15" i="4"/>
  <c r="D15" i="4"/>
  <c r="E15" i="4"/>
  <c r="F15" i="4"/>
  <c r="G15" i="4"/>
  <c r="H15" i="4"/>
  <c r="G7" i="15" l="1"/>
  <c r="G8" i="15" s="1"/>
  <c r="E8" i="15"/>
  <c r="F8" i="15"/>
  <c r="H7" i="15" l="1"/>
  <c r="H8" i="15" s="1"/>
  <c r="I8" i="15"/>
  <c r="F62" i="3"/>
  <c r="G62" i="3"/>
  <c r="H62" i="3"/>
  <c r="E51" i="3"/>
  <c r="E50" i="3"/>
  <c r="F50" i="3"/>
  <c r="G50" i="3"/>
  <c r="F51" i="3"/>
  <c r="G51" i="3"/>
  <c r="F49" i="3"/>
  <c r="G49" i="3"/>
  <c r="F52" i="3"/>
  <c r="G52" i="3"/>
  <c r="F53" i="3"/>
  <c r="G53" i="3"/>
  <c r="F54" i="3"/>
  <c r="G54" i="3"/>
  <c r="F55" i="3"/>
  <c r="G55" i="3"/>
  <c r="F56" i="3"/>
  <c r="G56" i="3"/>
  <c r="F57" i="3"/>
  <c r="G57" i="3"/>
  <c r="F58" i="3"/>
  <c r="G58" i="3"/>
  <c r="F59" i="3"/>
  <c r="G59" i="3"/>
  <c r="F60" i="3"/>
  <c r="G60" i="3"/>
  <c r="F61" i="3"/>
  <c r="G61" i="3"/>
  <c r="F20" i="3"/>
  <c r="G7" i="3" s="1"/>
  <c r="G10" i="3" s="1"/>
  <c r="G20" i="3" s="1"/>
  <c r="F41" i="3"/>
  <c r="G28" i="3" s="1"/>
  <c r="G31" i="3" s="1"/>
  <c r="G41" i="3" s="1"/>
  <c r="F31" i="3"/>
  <c r="F28" i="3"/>
  <c r="F7" i="3"/>
  <c r="F10" i="3" s="1"/>
  <c r="E49" i="3"/>
  <c r="D12" i="4"/>
  <c r="E12" i="4"/>
  <c r="F12" i="4"/>
  <c r="G12" i="4"/>
  <c r="H12" i="4"/>
  <c r="D13" i="4"/>
  <c r="E13" i="4"/>
  <c r="F13" i="4"/>
  <c r="G13" i="4"/>
  <c r="H13" i="4"/>
  <c r="C13" i="4"/>
  <c r="M56" i="1"/>
  <c r="P27" i="2"/>
  <c r="M23" i="2"/>
  <c r="D10" i="3"/>
  <c r="F10" i="5"/>
  <c r="G10" i="5"/>
  <c r="F11" i="5"/>
  <c r="G11" i="5"/>
  <c r="F16" i="5"/>
  <c r="G16" i="5"/>
  <c r="F17" i="5"/>
  <c r="F31" i="5" s="1"/>
  <c r="F43" i="5" s="1"/>
  <c r="G17" i="5"/>
  <c r="G31" i="5" s="1"/>
  <c r="G43" i="5" s="1"/>
  <c r="F23" i="5"/>
  <c r="G23" i="5"/>
  <c r="F29" i="5"/>
  <c r="G29" i="5"/>
  <c r="F36" i="5"/>
  <c r="G36" i="5"/>
  <c r="F41" i="5"/>
  <c r="G41" i="5"/>
  <c r="E44" i="12"/>
  <c r="G10" i="12"/>
  <c r="H10" i="12"/>
  <c r="G18" i="12"/>
  <c r="H18" i="12"/>
  <c r="G20" i="12"/>
  <c r="H20" i="12"/>
  <c r="H33" i="12" s="1"/>
  <c r="G24" i="12"/>
  <c r="G33" i="12" s="1"/>
  <c r="H24" i="12"/>
  <c r="G27" i="12"/>
  <c r="H27" i="12"/>
  <c r="G36" i="12"/>
  <c r="H36" i="12"/>
  <c r="G52" i="12"/>
  <c r="H52" i="12"/>
  <c r="G62" i="12"/>
  <c r="H62" i="12"/>
  <c r="G64" i="12"/>
  <c r="H64" i="12"/>
  <c r="G70" i="12"/>
  <c r="H70" i="12"/>
  <c r="G72" i="12"/>
  <c r="H72" i="12"/>
  <c r="F41" i="11"/>
  <c r="G41" i="11"/>
  <c r="F36" i="11"/>
  <c r="G36" i="11"/>
  <c r="F29" i="11"/>
  <c r="G29" i="11"/>
  <c r="G23" i="11"/>
  <c r="F23" i="11"/>
  <c r="F16" i="11"/>
  <c r="G16" i="11"/>
  <c r="F10" i="11"/>
  <c r="F17" i="11" s="1"/>
  <c r="G10" i="11"/>
  <c r="G17" i="11" s="1"/>
  <c r="F4" i="11"/>
  <c r="F4" i="5" s="1"/>
  <c r="G4" i="11"/>
  <c r="G4" i="5" s="1"/>
  <c r="F5" i="11"/>
  <c r="G5" i="12" s="1"/>
  <c r="G5" i="11"/>
  <c r="H5" i="12" s="1"/>
  <c r="A28" i="3"/>
  <c r="B59" i="3"/>
  <c r="B58" i="3"/>
  <c r="A58" i="3"/>
  <c r="J62" i="3"/>
  <c r="I61" i="3"/>
  <c r="H61" i="3"/>
  <c r="E61" i="3"/>
  <c r="D61" i="3"/>
  <c r="C61" i="3"/>
  <c r="I60" i="3"/>
  <c r="H60" i="3"/>
  <c r="E60" i="3"/>
  <c r="D60" i="3"/>
  <c r="C60" i="3"/>
  <c r="I59" i="3"/>
  <c r="H59" i="3"/>
  <c r="E59" i="3"/>
  <c r="D59" i="3"/>
  <c r="C59" i="3"/>
  <c r="I58" i="3"/>
  <c r="H58" i="3"/>
  <c r="E58" i="3"/>
  <c r="D58" i="3"/>
  <c r="C58" i="3"/>
  <c r="I57" i="3"/>
  <c r="H57" i="3"/>
  <c r="E57" i="3"/>
  <c r="D57" i="3"/>
  <c r="C57" i="3"/>
  <c r="I56" i="3"/>
  <c r="H56" i="3"/>
  <c r="E56" i="3"/>
  <c r="D56" i="3"/>
  <c r="C56" i="3"/>
  <c r="I55" i="3"/>
  <c r="H55" i="3"/>
  <c r="E55" i="3"/>
  <c r="D55" i="3"/>
  <c r="C55" i="3"/>
  <c r="I54" i="3"/>
  <c r="H54" i="3"/>
  <c r="E54" i="3"/>
  <c r="D54" i="3"/>
  <c r="C54" i="3"/>
  <c r="I53" i="3"/>
  <c r="H53" i="3"/>
  <c r="E53" i="3"/>
  <c r="D53" i="3"/>
  <c r="C53" i="3"/>
  <c r="J52" i="3"/>
  <c r="J51" i="3"/>
  <c r="I51" i="3"/>
  <c r="H51" i="3"/>
  <c r="D51" i="3"/>
  <c r="C51" i="3"/>
  <c r="J50" i="3"/>
  <c r="I50" i="3"/>
  <c r="H50" i="3"/>
  <c r="D50" i="3"/>
  <c r="J49" i="3"/>
  <c r="D49" i="3"/>
  <c r="C49" i="3"/>
  <c r="C50" i="3"/>
  <c r="D31" i="3"/>
  <c r="D41" i="3" s="1"/>
  <c r="E28" i="3" s="1"/>
  <c r="E31" i="3" s="1"/>
  <c r="C31" i="3"/>
  <c r="C41" i="3" s="1"/>
  <c r="J61" i="3"/>
  <c r="J58" i="3"/>
  <c r="J55" i="3"/>
  <c r="D20" i="3"/>
  <c r="D62" i="3" s="1"/>
  <c r="C10" i="3"/>
  <c r="C20" i="3" s="1"/>
  <c r="C62" i="3" s="1"/>
  <c r="A62" i="3"/>
  <c r="A60" i="3"/>
  <c r="A56" i="3"/>
  <c r="A55" i="3"/>
  <c r="A52" i="3"/>
  <c r="A51" i="3"/>
  <c r="A61" i="3"/>
  <c r="A57" i="3"/>
  <c r="A54" i="3"/>
  <c r="A53" i="3"/>
  <c r="A50" i="3"/>
  <c r="A49" i="3"/>
  <c r="C47" i="3"/>
  <c r="D48" i="3"/>
  <c r="J5" i="11"/>
  <c r="J5" i="5" s="1"/>
  <c r="K5" i="6" s="1"/>
  <c r="I27" i="3" s="1"/>
  <c r="I48" i="3" s="1"/>
  <c r="I5" i="11"/>
  <c r="I5" i="5" s="1"/>
  <c r="H27" i="3" s="1"/>
  <c r="H48" i="3" s="1"/>
  <c r="H5" i="11"/>
  <c r="I5" i="12" s="1"/>
  <c r="J4" i="11"/>
  <c r="K4" i="12" s="1"/>
  <c r="I4" i="11"/>
  <c r="J4" i="12" s="1"/>
  <c r="H4" i="11"/>
  <c r="H4" i="5" s="1"/>
  <c r="C5" i="11"/>
  <c r="C5" i="5" s="1"/>
  <c r="D5" i="6" s="1"/>
  <c r="C4" i="11"/>
  <c r="C4" i="5" s="1"/>
  <c r="D4" i="6" s="1"/>
  <c r="E35" i="10"/>
  <c r="C11" i="10" s="1"/>
  <c r="E24" i="10"/>
  <c r="E23" i="10"/>
  <c r="E25" i="10"/>
  <c r="E18" i="10"/>
  <c r="E17" i="10"/>
  <c r="E19" i="10" s="1"/>
  <c r="C8" i="10" s="1"/>
  <c r="D10" i="12"/>
  <c r="D6" i="11"/>
  <c r="D7" i="11"/>
  <c r="C10" i="11"/>
  <c r="C11" i="11" s="1"/>
  <c r="D12" i="11"/>
  <c r="C16" i="11"/>
  <c r="C23" i="11"/>
  <c r="C29" i="11"/>
  <c r="C36" i="11"/>
  <c r="C41" i="11"/>
  <c r="D41" i="11" s="1"/>
  <c r="C12" i="4"/>
  <c r="E73" i="12"/>
  <c r="K72" i="12"/>
  <c r="J72" i="12"/>
  <c r="I72" i="12"/>
  <c r="F72" i="12"/>
  <c r="D72" i="12"/>
  <c r="E71" i="12"/>
  <c r="K70" i="12"/>
  <c r="J70" i="12"/>
  <c r="I70" i="12"/>
  <c r="F70" i="12"/>
  <c r="D70" i="12"/>
  <c r="E65" i="12"/>
  <c r="K64" i="12"/>
  <c r="J64" i="12"/>
  <c r="I64" i="12"/>
  <c r="F64" i="12"/>
  <c r="D64" i="12"/>
  <c r="E63" i="12"/>
  <c r="K62" i="12"/>
  <c r="J62" i="12"/>
  <c r="I62" i="12"/>
  <c r="F62" i="12"/>
  <c r="D62" i="12"/>
  <c r="E53" i="12"/>
  <c r="K52" i="12"/>
  <c r="J52" i="12"/>
  <c r="I52" i="12"/>
  <c r="F52" i="12"/>
  <c r="D52" i="12"/>
  <c r="E41" i="12"/>
  <c r="E40" i="12"/>
  <c r="E39" i="12"/>
  <c r="E38" i="12"/>
  <c r="E37" i="12"/>
  <c r="K36" i="12"/>
  <c r="J36" i="12"/>
  <c r="I36" i="12"/>
  <c r="F36" i="12"/>
  <c r="D36" i="12"/>
  <c r="E34" i="12"/>
  <c r="E32" i="12"/>
  <c r="K27" i="12"/>
  <c r="J27" i="12"/>
  <c r="I27" i="12"/>
  <c r="F27" i="12"/>
  <c r="D27" i="12"/>
  <c r="K24" i="12"/>
  <c r="J24" i="12"/>
  <c r="J33" i="12" s="1"/>
  <c r="I24" i="12"/>
  <c r="I33" i="12" s="1"/>
  <c r="F24" i="12"/>
  <c r="E24" i="12" s="1"/>
  <c r="D24" i="12"/>
  <c r="K20" i="12"/>
  <c r="J20" i="12"/>
  <c r="I20" i="12"/>
  <c r="F20" i="12"/>
  <c r="D20" i="12"/>
  <c r="E19" i="12"/>
  <c r="E17" i="12"/>
  <c r="K10" i="12"/>
  <c r="K18" i="12" s="1"/>
  <c r="J10" i="12"/>
  <c r="J18" i="12" s="1"/>
  <c r="I10" i="12"/>
  <c r="I18" i="12" s="1"/>
  <c r="F10" i="12"/>
  <c r="F18" i="12"/>
  <c r="E8" i="12"/>
  <c r="E7" i="12"/>
  <c r="E6" i="12"/>
  <c r="J41" i="11"/>
  <c r="I41" i="11"/>
  <c r="H41" i="11"/>
  <c r="E41" i="11"/>
  <c r="J36" i="11"/>
  <c r="I36" i="11"/>
  <c r="H36" i="11"/>
  <c r="E36" i="11"/>
  <c r="J29" i="11"/>
  <c r="I29" i="11"/>
  <c r="H29" i="11"/>
  <c r="E29" i="11"/>
  <c r="J23" i="11"/>
  <c r="I23" i="11"/>
  <c r="H23" i="11"/>
  <c r="E23" i="11"/>
  <c r="D23" i="11" s="1"/>
  <c r="J16" i="11"/>
  <c r="I16" i="11"/>
  <c r="H16" i="11"/>
  <c r="E16" i="11"/>
  <c r="J10" i="11"/>
  <c r="J17" i="11" s="1"/>
  <c r="H11" i="4" s="1"/>
  <c r="I10" i="11"/>
  <c r="I11" i="11" s="1"/>
  <c r="H10" i="11"/>
  <c r="H11" i="11" s="1"/>
  <c r="E10" i="11"/>
  <c r="E73" i="6"/>
  <c r="E71" i="6"/>
  <c r="E65" i="6"/>
  <c r="E63" i="6"/>
  <c r="E53" i="6"/>
  <c r="E44" i="6"/>
  <c r="E41" i="6"/>
  <c r="E40" i="6"/>
  <c r="E39" i="6"/>
  <c r="E38" i="6"/>
  <c r="E37" i="6"/>
  <c r="E34" i="6"/>
  <c r="E32" i="6"/>
  <c r="E19" i="6"/>
  <c r="E17" i="6"/>
  <c r="E8" i="6"/>
  <c r="E7" i="6"/>
  <c r="E6" i="6"/>
  <c r="D72" i="6"/>
  <c r="D70" i="6"/>
  <c r="D64" i="6"/>
  <c r="D62" i="6"/>
  <c r="D52" i="6"/>
  <c r="D36" i="6"/>
  <c r="D27" i="6"/>
  <c r="D24" i="6"/>
  <c r="D20" i="6"/>
  <c r="D10" i="6"/>
  <c r="D12" i="5"/>
  <c r="D7" i="5"/>
  <c r="C41" i="5"/>
  <c r="C36" i="5"/>
  <c r="C29" i="5"/>
  <c r="C23" i="5"/>
  <c r="C16" i="5"/>
  <c r="C10" i="5"/>
  <c r="C11" i="5" s="1"/>
  <c r="D6" i="5"/>
  <c r="K27" i="6"/>
  <c r="F27" i="6"/>
  <c r="E27" i="6" s="1"/>
  <c r="K24" i="6"/>
  <c r="F24" i="6"/>
  <c r="K20" i="6"/>
  <c r="F20" i="6"/>
  <c r="F10" i="6"/>
  <c r="F18" i="6" s="1"/>
  <c r="P63" i="2"/>
  <c r="P61" i="2"/>
  <c r="P57" i="2"/>
  <c r="P55" i="2"/>
  <c r="M53" i="2"/>
  <c r="P53" i="2" s="1"/>
  <c r="P51" i="2"/>
  <c r="P49" i="2"/>
  <c r="M45" i="2"/>
  <c r="P45" i="2" s="1"/>
  <c r="M43" i="2"/>
  <c r="P43" i="2" s="1"/>
  <c r="P35" i="2"/>
  <c r="P33" i="2"/>
  <c r="P31" i="2"/>
  <c r="P29" i="2"/>
  <c r="P23" i="2"/>
  <c r="P65" i="2"/>
  <c r="P59" i="2"/>
  <c r="M58" i="1"/>
  <c r="P58" i="1" s="1"/>
  <c r="M51" i="1"/>
  <c r="P51" i="1" s="1"/>
  <c r="M49" i="1"/>
  <c r="P49" i="1" s="1"/>
  <c r="P47" i="1"/>
  <c r="M28" i="1"/>
  <c r="P28" i="1" s="1"/>
  <c r="M26" i="1"/>
  <c r="P26" i="1" s="1"/>
  <c r="M24" i="1"/>
  <c r="P24" i="1" s="1"/>
  <c r="M22" i="1"/>
  <c r="E15" i="7"/>
  <c r="E14" i="7"/>
  <c r="E13" i="7"/>
  <c r="E12" i="7"/>
  <c r="E11" i="7"/>
  <c r="E10" i="7"/>
  <c r="E9" i="7"/>
  <c r="E8" i="7"/>
  <c r="E7" i="7"/>
  <c r="E16" i="7"/>
  <c r="P64" i="1"/>
  <c r="P62" i="1"/>
  <c r="P41" i="1"/>
  <c r="P39" i="1"/>
  <c r="P37" i="1"/>
  <c r="P35" i="1"/>
  <c r="P33" i="1"/>
  <c r="P30" i="1"/>
  <c r="K72" i="6"/>
  <c r="F72" i="6"/>
  <c r="K70" i="6"/>
  <c r="F70" i="6"/>
  <c r="K64" i="6"/>
  <c r="F64" i="6"/>
  <c r="K62" i="6"/>
  <c r="F62" i="6"/>
  <c r="K52" i="6"/>
  <c r="F52" i="6"/>
  <c r="K36" i="6"/>
  <c r="F36" i="6"/>
  <c r="J41" i="5"/>
  <c r="I41" i="5"/>
  <c r="H41" i="5"/>
  <c r="E41" i="5"/>
  <c r="D41" i="5" s="1"/>
  <c r="J36" i="5"/>
  <c r="I36" i="5"/>
  <c r="H36" i="5"/>
  <c r="E36" i="5"/>
  <c r="D36" i="5" s="1"/>
  <c r="J29" i="5"/>
  <c r="M47" i="2"/>
  <c r="P47" i="2" s="1"/>
  <c r="I29" i="5"/>
  <c r="H29" i="5"/>
  <c r="E29" i="5"/>
  <c r="D29" i="5" s="1"/>
  <c r="J23" i="5"/>
  <c r="M25" i="2" s="1"/>
  <c r="I23" i="5"/>
  <c r="H23" i="5"/>
  <c r="E23" i="5"/>
  <c r="J16" i="5"/>
  <c r="I16" i="5"/>
  <c r="H16" i="5"/>
  <c r="E16" i="5"/>
  <c r="J10" i="5"/>
  <c r="J11" i="5" s="1"/>
  <c r="I10" i="5"/>
  <c r="I17" i="5" s="1"/>
  <c r="H10" i="5"/>
  <c r="H17" i="5" s="1"/>
  <c r="E10" i="5"/>
  <c r="E17" i="5" s="1"/>
  <c r="G41" i="2"/>
  <c r="D10" i="2" s="1"/>
  <c r="G21" i="2"/>
  <c r="D9" i="2" s="1"/>
  <c r="G54" i="1"/>
  <c r="D11" i="1" s="1"/>
  <c r="G45" i="1"/>
  <c r="G30" i="1"/>
  <c r="G20" i="1"/>
  <c r="D10" i="1" s="1"/>
  <c r="D13" i="1" s="1"/>
  <c r="I11" i="5"/>
  <c r="E20" i="12"/>
  <c r="H11" i="5"/>
  <c r="J59" i="3"/>
  <c r="E20" i="6" l="1"/>
  <c r="F33" i="6"/>
  <c r="K33" i="6"/>
  <c r="J11" i="11"/>
  <c r="E11" i="4"/>
  <c r="E10" i="4" s="1"/>
  <c r="G31" i="11"/>
  <c r="G43" i="11" s="1"/>
  <c r="G11" i="11"/>
  <c r="D11" i="4"/>
  <c r="D10" i="4" s="1"/>
  <c r="D8" i="4" s="1"/>
  <c r="F31" i="11"/>
  <c r="F43" i="11" s="1"/>
  <c r="F11" i="11"/>
  <c r="H10" i="4"/>
  <c r="G10" i="4"/>
  <c r="G8" i="4" s="1"/>
  <c r="E8" i="4"/>
  <c r="H4" i="12"/>
  <c r="G4" i="12"/>
  <c r="G5" i="5"/>
  <c r="F27" i="3" s="1"/>
  <c r="F48" i="3" s="1"/>
  <c r="F5" i="5"/>
  <c r="D12" i="2"/>
  <c r="J56" i="3"/>
  <c r="J53" i="3"/>
  <c r="J54" i="3"/>
  <c r="J57" i="3"/>
  <c r="J60" i="3"/>
  <c r="C52" i="3"/>
  <c r="M41" i="2"/>
  <c r="P41" i="2" s="1"/>
  <c r="M10" i="2" s="1"/>
  <c r="E10" i="6"/>
  <c r="D33" i="6"/>
  <c r="M45" i="1"/>
  <c r="P45" i="1" s="1"/>
  <c r="G46" i="5"/>
  <c r="G47" i="5"/>
  <c r="F46" i="5"/>
  <c r="F47" i="5"/>
  <c r="E11" i="5"/>
  <c r="I31" i="5"/>
  <c r="I43" i="5" s="1"/>
  <c r="J17" i="5"/>
  <c r="H31" i="5"/>
  <c r="H43" i="5" s="1"/>
  <c r="C17" i="5"/>
  <c r="C31" i="5" s="1"/>
  <c r="C43" i="5" s="1"/>
  <c r="C46" i="5" s="1"/>
  <c r="D23" i="5"/>
  <c r="D33" i="12"/>
  <c r="E27" i="12"/>
  <c r="E10" i="12"/>
  <c r="K33" i="12"/>
  <c r="D10" i="11"/>
  <c r="H17" i="11"/>
  <c r="I17" i="11"/>
  <c r="G11" i="4" s="1"/>
  <c r="D29" i="11"/>
  <c r="D36" i="11"/>
  <c r="J31" i="11"/>
  <c r="J43" i="11" s="1"/>
  <c r="J47" i="11" s="1"/>
  <c r="J5" i="12"/>
  <c r="E5" i="11"/>
  <c r="E5" i="5" s="1"/>
  <c r="F5" i="6" s="1"/>
  <c r="I4" i="12"/>
  <c r="I4" i="5"/>
  <c r="D5" i="12"/>
  <c r="F5" i="12" s="1"/>
  <c r="J4" i="5"/>
  <c r="K4" i="6" s="1"/>
  <c r="H5" i="5"/>
  <c r="E31" i="5"/>
  <c r="H46" i="5"/>
  <c r="H47" i="5"/>
  <c r="P25" i="2"/>
  <c r="M21" i="2"/>
  <c r="P21" i="2" s="1"/>
  <c r="M9" i="2" s="1"/>
  <c r="C47" i="5"/>
  <c r="I46" i="5"/>
  <c r="I47" i="5"/>
  <c r="C73" i="3"/>
  <c r="E41" i="3"/>
  <c r="H28" i="3" s="1"/>
  <c r="H31" i="3" s="1"/>
  <c r="H41" i="3" s="1"/>
  <c r="I28" i="3" s="1"/>
  <c r="I31" i="3" s="1"/>
  <c r="I41" i="3" s="1"/>
  <c r="F33" i="12"/>
  <c r="J31" i="5"/>
  <c r="D10" i="5"/>
  <c r="C6" i="10"/>
  <c r="E11" i="11"/>
  <c r="E24" i="6"/>
  <c r="D18" i="6"/>
  <c r="D18" i="12"/>
  <c r="P22" i="1"/>
  <c r="D4" i="12"/>
  <c r="F4" i="12" s="1"/>
  <c r="E7" i="3"/>
  <c r="D52" i="3"/>
  <c r="K5" i="12"/>
  <c r="E4" i="11"/>
  <c r="E4" i="5" s="1"/>
  <c r="F4" i="6" s="1"/>
  <c r="C17" i="11"/>
  <c r="C31" i="11" s="1"/>
  <c r="C43" i="11" s="1"/>
  <c r="E17" i="11"/>
  <c r="C11" i="4" s="1"/>
  <c r="C10" i="4" s="1"/>
  <c r="M10" i="1" l="1"/>
  <c r="P20" i="1"/>
  <c r="J46" i="11"/>
  <c r="I8" i="4"/>
  <c r="I31" i="11"/>
  <c r="I43" i="11" s="1"/>
  <c r="I46" i="11" s="1"/>
  <c r="H31" i="11"/>
  <c r="H43" i="11" s="1"/>
  <c r="F11" i="4"/>
  <c r="F10" i="4" s="1"/>
  <c r="F8" i="4" s="1"/>
  <c r="G47" i="11"/>
  <c r="G46" i="11"/>
  <c r="F47" i="11"/>
  <c r="F46" i="11"/>
  <c r="E27" i="3"/>
  <c r="E48" i="3" s="1"/>
  <c r="G27" i="3"/>
  <c r="G48" i="3" s="1"/>
  <c r="D17" i="5"/>
  <c r="D17" i="11"/>
  <c r="E31" i="11"/>
  <c r="C46" i="11"/>
  <c r="C47" i="11"/>
  <c r="E43" i="5"/>
  <c r="D31" i="5"/>
  <c r="J43" i="5"/>
  <c r="E10" i="3"/>
  <c r="I47" i="11" l="1"/>
  <c r="H47" i="11"/>
  <c r="H46" i="11"/>
  <c r="P56" i="1"/>
  <c r="E43" i="11"/>
  <c r="E47" i="11" s="1"/>
  <c r="D31" i="11"/>
  <c r="D43" i="5"/>
  <c r="E47" i="5"/>
  <c r="E46" i="5"/>
  <c r="D46" i="5" s="1"/>
  <c r="E20" i="3"/>
  <c r="E52" i="3"/>
  <c r="J47" i="5"/>
  <c r="J46" i="5"/>
  <c r="K75" i="6" s="1"/>
  <c r="M60" i="1" l="1"/>
  <c r="P60" i="1" s="1"/>
  <c r="E62" i="3"/>
  <c r="H7" i="3"/>
  <c r="E46" i="11"/>
  <c r="D46" i="11" s="1"/>
  <c r="D43" i="11"/>
  <c r="M54" i="1" l="1"/>
  <c r="P54" i="1"/>
  <c r="M11" i="1"/>
  <c r="M13" i="1" s="1"/>
  <c r="H10" i="3"/>
  <c r="H49" i="3"/>
  <c r="H20" i="3" l="1"/>
  <c r="H52" i="3"/>
  <c r="I7" i="3" l="1"/>
  <c r="I10" i="3" l="1"/>
  <c r="I49" i="3"/>
  <c r="I52" i="3" l="1"/>
  <c r="I20" i="3"/>
  <c r="I62" i="3" l="1"/>
</calcChain>
</file>

<file path=xl/sharedStrings.xml><?xml version="1.0" encoding="utf-8"?>
<sst xmlns="http://schemas.openxmlformats.org/spreadsheetml/2006/main" count="618" uniqueCount="299">
  <si>
    <t>（記入欄）</t>
    <rPh sb="1" eb="4">
      <t>キニュウラン</t>
    </rPh>
    <phoneticPr fontId="2"/>
  </si>
  <si>
    <t>＝</t>
    <phoneticPr fontId="2"/>
  </si>
  <si>
    <t>該当する四角枠の中に金額を記入すること。</t>
    <rPh sb="0" eb="2">
      <t>ガイトウ</t>
    </rPh>
    <rPh sb="4" eb="6">
      <t>シカク</t>
    </rPh>
    <rPh sb="6" eb="7">
      <t>ワク</t>
    </rPh>
    <rPh sb="8" eb="9">
      <t>ナカ</t>
    </rPh>
    <rPh sb="10" eb="12">
      <t>キンガク</t>
    </rPh>
    <rPh sb="13" eb="15">
      <t>キニュウ</t>
    </rPh>
    <phoneticPr fontId="2"/>
  </si>
  <si>
    <t>・棚卸資産</t>
    <rPh sb="1" eb="3">
      <t>タナオロシ</t>
    </rPh>
    <rPh sb="3" eb="5">
      <t>シサン</t>
    </rPh>
    <phoneticPr fontId="2"/>
  </si>
  <si>
    <t>・仕入債務</t>
    <rPh sb="1" eb="3">
      <t>シイレ</t>
    </rPh>
    <rPh sb="3" eb="5">
      <t>サイム</t>
    </rPh>
    <phoneticPr fontId="2"/>
  </si>
  <si>
    <t>③</t>
    <phoneticPr fontId="2"/>
  </si>
  <si>
    <t>※時価評価額を記入</t>
    <rPh sb="1" eb="3">
      <t>ジカ</t>
    </rPh>
    <rPh sb="3" eb="6">
      <t>ヒョウカガク</t>
    </rPh>
    <rPh sb="7" eb="9">
      <t>キニュウ</t>
    </rPh>
    <phoneticPr fontId="2"/>
  </si>
  <si>
    <t>・政府保証債</t>
    <rPh sb="1" eb="3">
      <t>セイフ</t>
    </rPh>
    <rPh sb="3" eb="6">
      <t>ホショウサイ</t>
    </rPh>
    <phoneticPr fontId="2"/>
  </si>
  <si>
    <t>・株式</t>
    <rPh sb="1" eb="3">
      <t>カブシキ</t>
    </rPh>
    <phoneticPr fontId="2"/>
  </si>
  <si>
    <t>・その他の債券</t>
    <rPh sb="1" eb="4">
      <t>ソノタ</t>
    </rPh>
    <rPh sb="5" eb="7">
      <t>サイケン</t>
    </rPh>
    <phoneticPr fontId="2"/>
  </si>
  <si>
    <t>・国債</t>
    <rPh sb="1" eb="3">
      <t>コクサイ</t>
    </rPh>
    <phoneticPr fontId="2"/>
  </si>
  <si>
    <t>・経常利益</t>
    <rPh sb="1" eb="3">
      <t>ケイジョウ</t>
    </rPh>
    <rPh sb="3" eb="5">
      <t>リエキ</t>
    </rPh>
    <phoneticPr fontId="2"/>
  </si>
  <si>
    <t>・社外流出</t>
    <rPh sb="1" eb="3">
      <t>シャガイ</t>
    </rPh>
    <rPh sb="3" eb="5">
      <t>リュウシュツ</t>
    </rPh>
    <phoneticPr fontId="2"/>
  </si>
  <si>
    <t>①有利子負債合計額－②現預金－③信用度の高い有価証券等の評価額－④運転資金</t>
    <rPh sb="1" eb="4">
      <t>ユウリシ</t>
    </rPh>
    <rPh sb="4" eb="6">
      <t>フサイ</t>
    </rPh>
    <rPh sb="6" eb="9">
      <t>ゴウケイガク</t>
    </rPh>
    <rPh sb="11" eb="14">
      <t>ゲンヨキン</t>
    </rPh>
    <rPh sb="16" eb="19">
      <t>シンヨウド</t>
    </rPh>
    <rPh sb="20" eb="21">
      <t>タカ</t>
    </rPh>
    <rPh sb="22" eb="24">
      <t>ユウカ</t>
    </rPh>
    <rPh sb="24" eb="26">
      <t>ショウケン</t>
    </rPh>
    <rPh sb="26" eb="27">
      <t>トウ</t>
    </rPh>
    <rPh sb="28" eb="31">
      <t>ヒョウカガク</t>
    </rPh>
    <rPh sb="33" eb="35">
      <t>ウンテン</t>
    </rPh>
    <rPh sb="35" eb="37">
      <t>シキン</t>
    </rPh>
    <phoneticPr fontId="2"/>
  </si>
  <si>
    <t>⑤留保利益＋⑥減価償却費＋⑦前事業年度からの引当金の増減額</t>
    <rPh sb="1" eb="3">
      <t>リュウホ</t>
    </rPh>
    <rPh sb="3" eb="5">
      <t>リエキ</t>
    </rPh>
    <rPh sb="7" eb="9">
      <t>ゲンカ</t>
    </rPh>
    <rPh sb="9" eb="12">
      <t>ショウキャクヒ</t>
    </rPh>
    <rPh sb="14" eb="15">
      <t>ゼン</t>
    </rPh>
    <rPh sb="15" eb="17">
      <t>ゼンジギョウ</t>
    </rPh>
    <rPh sb="17" eb="19">
      <t>ネンド</t>
    </rPh>
    <rPh sb="22" eb="25">
      <t>ヒキアテキン</t>
    </rPh>
    <rPh sb="26" eb="28">
      <t>ゾウゲン</t>
    </rPh>
    <rPh sb="28" eb="29">
      <t>ガク</t>
    </rPh>
    <phoneticPr fontId="2"/>
  </si>
  <si>
    <t>=</t>
    <phoneticPr fontId="2"/>
  </si>
  <si>
    <t>（≦１０）</t>
    <phoneticPr fontId="2"/>
  </si>
  <si>
    <t>・主務官庁がこれと準ずるとし
　た資産</t>
    <rPh sb="1" eb="3">
      <t>シュム</t>
    </rPh>
    <rPh sb="3" eb="5">
      <t>カンチョウ</t>
    </rPh>
    <rPh sb="9" eb="10">
      <t>ジュン</t>
    </rPh>
    <rPh sb="17" eb="19">
      <t>シサン</t>
    </rPh>
    <phoneticPr fontId="2"/>
  </si>
  <si>
    <t>（内　訳）</t>
    <rPh sb="1" eb="4">
      <t>ウチワケ</t>
    </rPh>
    <phoneticPr fontId="2"/>
  </si>
  <si>
    <t>（内　訳）</t>
    <rPh sb="1" eb="4">
      <t>ウチワケ</t>
    </rPh>
    <phoneticPr fontId="2"/>
  </si>
  <si>
    <t>（内　訳）</t>
    <rPh sb="1" eb="4">
      <t>ウチワケ</t>
    </rPh>
    <phoneticPr fontId="2"/>
  </si>
  <si>
    <t>（内　訳）</t>
    <rPh sb="1" eb="4">
      <t>ウチワケ</t>
    </rPh>
    <phoneticPr fontId="2"/>
  </si>
  <si>
    <t>運転資金</t>
    <rPh sb="0" eb="2">
      <t>ウンテン</t>
    </rPh>
    <rPh sb="2" eb="4">
      <t>シキン</t>
    </rPh>
    <phoneticPr fontId="2"/>
  </si>
  <si>
    <t>④</t>
    <phoneticPr fontId="2"/>
  </si>
  <si>
    <t>信用度の高い有価証券等</t>
    <rPh sb="0" eb="3">
      <t>シンヨウド</t>
    </rPh>
    <rPh sb="4" eb="5">
      <t>タカ</t>
    </rPh>
    <rPh sb="6" eb="8">
      <t>ユウカ</t>
    </rPh>
    <rPh sb="8" eb="10">
      <t>ショウケン</t>
    </rPh>
    <rPh sb="10" eb="11">
      <t>トウ</t>
    </rPh>
    <phoneticPr fontId="2"/>
  </si>
  <si>
    <t>現預金</t>
    <rPh sb="0" eb="3">
      <t>ゲンヨキン</t>
    </rPh>
    <phoneticPr fontId="2"/>
  </si>
  <si>
    <t>②</t>
    <phoneticPr fontId="2"/>
  </si>
  <si>
    <t>①</t>
    <phoneticPr fontId="2"/>
  </si>
  <si>
    <t>有利子負債</t>
    <rPh sb="0" eb="3">
      <t>ユウリシ</t>
    </rPh>
    <rPh sb="3" eb="5">
      <t>フサイ</t>
    </rPh>
    <phoneticPr fontId="2"/>
  </si>
  <si>
    <t>留保利益</t>
    <rPh sb="0" eb="2">
      <t>リュウホ</t>
    </rPh>
    <rPh sb="2" eb="4">
      <t>リエキ</t>
    </rPh>
    <phoneticPr fontId="2"/>
  </si>
  <si>
    <t>⑤</t>
    <phoneticPr fontId="2"/>
  </si>
  <si>
    <t>減価償却費</t>
    <rPh sb="0" eb="2">
      <t>ゲンカ</t>
    </rPh>
    <rPh sb="2" eb="5">
      <t>ショウキャクヒ</t>
    </rPh>
    <phoneticPr fontId="2"/>
  </si>
  <si>
    <t>前事業年度からの引当金の増減</t>
    <rPh sb="0" eb="1">
      <t>ゼン</t>
    </rPh>
    <rPh sb="1" eb="3">
      <t>ジギョウ</t>
    </rPh>
    <rPh sb="3" eb="5">
      <t>ネンド</t>
    </rPh>
    <rPh sb="8" eb="11">
      <t>ヒキアテキン</t>
    </rPh>
    <rPh sb="12" eb="14">
      <t>ゾウゲン</t>
    </rPh>
    <phoneticPr fontId="2"/>
  </si>
  <si>
    <t>⑦</t>
    <phoneticPr fontId="2"/>
  </si>
  <si>
    <t>⑥</t>
    <phoneticPr fontId="2"/>
  </si>
  <si>
    <t>経常収入</t>
    <rPh sb="0" eb="2">
      <t>ケイジョウ</t>
    </rPh>
    <rPh sb="2" eb="4">
      <t>シュウニュウ</t>
    </rPh>
    <phoneticPr fontId="2"/>
  </si>
  <si>
    <t>－未収入金増加－未収収益増加</t>
    <rPh sb="1" eb="3">
      <t>ミシュウ</t>
    </rPh>
    <rPh sb="3" eb="5">
      <t>ニュウキン</t>
    </rPh>
    <rPh sb="5" eb="7">
      <t>ゾウカ</t>
    </rPh>
    <rPh sb="8" eb="10">
      <t>ミシュウ</t>
    </rPh>
    <rPh sb="10" eb="12">
      <t>シュウエキ</t>
    </rPh>
    <rPh sb="12" eb="14">
      <t>ゾウカ</t>
    </rPh>
    <phoneticPr fontId="2"/>
  </si>
  <si>
    <t>・売上高</t>
    <rPh sb="1" eb="4">
      <t>ウリアゲダカ</t>
    </rPh>
    <phoneticPr fontId="2"/>
  </si>
  <si>
    <t>・営業外収益</t>
    <rPh sb="1" eb="4">
      <t>エイギョウガイ</t>
    </rPh>
    <rPh sb="4" eb="6">
      <t>シュウエキ</t>
    </rPh>
    <phoneticPr fontId="2"/>
  </si>
  <si>
    <t>・前受金増加</t>
    <rPh sb="1" eb="4">
      <t>マエウケキン</t>
    </rPh>
    <rPh sb="4" eb="6">
      <t>ゾウカ</t>
    </rPh>
    <phoneticPr fontId="2"/>
  </si>
  <si>
    <t>・前受収益増加</t>
    <rPh sb="1" eb="2">
      <t>マエ</t>
    </rPh>
    <rPh sb="2" eb="3">
      <t>ウ</t>
    </rPh>
    <rPh sb="3" eb="7">
      <t>シュウエキゾウカ</t>
    </rPh>
    <phoneticPr fontId="2"/>
  </si>
  <si>
    <t>・未収入金増加</t>
    <rPh sb="1" eb="3">
      <t>ミシュウ</t>
    </rPh>
    <rPh sb="3" eb="5">
      <t>ニュウキン</t>
    </rPh>
    <rPh sb="5" eb="7">
      <t>ゾウカ</t>
    </rPh>
    <phoneticPr fontId="2"/>
  </si>
  <si>
    <t>・未収収益増加</t>
    <rPh sb="1" eb="3">
      <t>ミシュウ</t>
    </rPh>
    <rPh sb="3" eb="7">
      <t>シュウエキゾウカ</t>
    </rPh>
    <phoneticPr fontId="2"/>
  </si>
  <si>
    <t>経常支出</t>
    <rPh sb="0" eb="2">
      <t>ケイジョウ</t>
    </rPh>
    <rPh sb="2" eb="4">
      <t>シシュツ</t>
    </rPh>
    <phoneticPr fontId="2"/>
  </si>
  <si>
    <t>＋前渡金増加＋前払費用増加－貸倒引当金増加</t>
    <rPh sb="1" eb="3">
      <t>マエワタ</t>
    </rPh>
    <rPh sb="3" eb="4">
      <t>キン</t>
    </rPh>
    <rPh sb="4" eb="6">
      <t>ゾウカ</t>
    </rPh>
    <rPh sb="7" eb="9">
      <t>マエバラ</t>
    </rPh>
    <rPh sb="9" eb="13">
      <t>ヒヨウゾウカ</t>
    </rPh>
    <rPh sb="14" eb="16">
      <t>カシダオレ</t>
    </rPh>
    <rPh sb="16" eb="19">
      <t>ヒキアテキン</t>
    </rPh>
    <rPh sb="19" eb="21">
      <t>ゾウカ</t>
    </rPh>
    <phoneticPr fontId="2"/>
  </si>
  <si>
    <t>・販売費・一般管理費</t>
    <rPh sb="1" eb="4">
      <t>ハンバイヒ</t>
    </rPh>
    <rPh sb="5" eb="7">
      <t>イッパン</t>
    </rPh>
    <rPh sb="7" eb="10">
      <t>カンリヒ</t>
    </rPh>
    <phoneticPr fontId="2"/>
  </si>
  <si>
    <t>・営業外費用</t>
    <rPh sb="1" eb="4">
      <t>エイギョウガイ</t>
    </rPh>
    <rPh sb="4" eb="6">
      <t>ヒヨウ</t>
    </rPh>
    <phoneticPr fontId="2"/>
  </si>
  <si>
    <t>・棚卸資産増加</t>
    <rPh sb="1" eb="5">
      <t>タナオロシシサン</t>
    </rPh>
    <rPh sb="5" eb="7">
      <t>ゾウカ</t>
    </rPh>
    <phoneticPr fontId="2"/>
  </si>
  <si>
    <t>・減価償却費</t>
    <rPh sb="1" eb="3">
      <t>ゲンカ</t>
    </rPh>
    <rPh sb="3" eb="6">
      <t>ショウキャクヒ</t>
    </rPh>
    <phoneticPr fontId="2"/>
  </si>
  <si>
    <t>・前渡金増加</t>
    <rPh sb="1" eb="4">
      <t>ゼントキン</t>
    </rPh>
    <rPh sb="4" eb="6">
      <t>シュウエキゾウカ</t>
    </rPh>
    <phoneticPr fontId="2"/>
  </si>
  <si>
    <t>・前払費用増加</t>
    <rPh sb="1" eb="3">
      <t>マエバラ</t>
    </rPh>
    <rPh sb="3" eb="7">
      <t>ヒヨウゾウカ</t>
    </rPh>
    <phoneticPr fontId="2"/>
  </si>
  <si>
    <t>・貸倒引当金増加</t>
    <rPh sb="1" eb="3">
      <t>カシダオレ</t>
    </rPh>
    <rPh sb="3" eb="6">
      <t>ヒキアテキン</t>
    </rPh>
    <rPh sb="6" eb="8">
      <t>ゾウカ</t>
    </rPh>
    <phoneticPr fontId="2"/>
  </si>
  <si>
    <t>・未払金増加</t>
    <rPh sb="1" eb="3">
      <t>ミバライ</t>
    </rPh>
    <rPh sb="3" eb="4">
      <t>ゼントキン</t>
    </rPh>
    <rPh sb="4" eb="6">
      <t>シュウエキゾウカ</t>
    </rPh>
    <phoneticPr fontId="2"/>
  </si>
  <si>
    <t>・未払費用増加</t>
    <rPh sb="1" eb="3">
      <t>ミバライ</t>
    </rPh>
    <rPh sb="3" eb="7">
      <t>ヒヨウゾウカ</t>
    </rPh>
    <phoneticPr fontId="2"/>
  </si>
  <si>
    <t>・引当金増加</t>
    <rPh sb="1" eb="4">
      <t>ヒキアテキン</t>
    </rPh>
    <rPh sb="4" eb="6">
      <t>ゾウカ</t>
    </rPh>
    <phoneticPr fontId="2"/>
  </si>
  <si>
    <t>（ロ）経常収入が経常収支を上回ること</t>
    <rPh sb="3" eb="5">
      <t>ケイジョウ</t>
    </rPh>
    <rPh sb="5" eb="7">
      <t>シュウニュウ</t>
    </rPh>
    <rPh sb="8" eb="10">
      <t>ケイジョウ</t>
    </rPh>
    <rPh sb="10" eb="12">
      <t>シュウシ</t>
    </rPh>
    <rPh sb="13" eb="15">
      <t>ウワマワ</t>
    </rPh>
    <phoneticPr fontId="2"/>
  </si>
  <si>
    <t>①経常収入</t>
    <rPh sb="1" eb="3">
      <t>ケイジョウ</t>
    </rPh>
    <rPh sb="3" eb="5">
      <t>シュウニュウ</t>
    </rPh>
    <phoneticPr fontId="2"/>
  </si>
  <si>
    <t>　× １００</t>
    <phoneticPr fontId="2"/>
  </si>
  <si>
    <t>②経常支出</t>
    <rPh sb="1" eb="3">
      <t>ケイジョウ</t>
    </rPh>
    <rPh sb="3" eb="5">
      <t>シシュツ</t>
    </rPh>
    <phoneticPr fontId="2"/>
  </si>
  <si>
    <t>=</t>
    <phoneticPr fontId="2"/>
  </si>
  <si>
    <t xml:space="preserve">  （≧ １００）</t>
    <phoneticPr fontId="2"/>
  </si>
  <si>
    <t>計画期間通算</t>
  </si>
  <si>
    <t>新規採用</t>
  </si>
  <si>
    <t>定年退職</t>
  </si>
  <si>
    <t>自己退職</t>
  </si>
  <si>
    <t>出向受入</t>
  </si>
  <si>
    <t>出向</t>
  </si>
  <si>
    <t>転籍</t>
  </si>
  <si>
    <t>解雇</t>
  </si>
  <si>
    <t>財務内容の健全性について</t>
    <rPh sb="0" eb="2">
      <t>ザイム</t>
    </rPh>
    <rPh sb="2" eb="4">
      <t>ナイヨウ</t>
    </rPh>
    <rPh sb="5" eb="8">
      <t>ケンゼンカ</t>
    </rPh>
    <phoneticPr fontId="2"/>
  </si>
  <si>
    <t>・売上原価</t>
    <rPh sb="1" eb="3">
      <t>ウリアゲダカ</t>
    </rPh>
    <rPh sb="3" eb="5">
      <t>ゲンカ</t>
    </rPh>
    <phoneticPr fontId="2"/>
  </si>
  <si>
    <t>百万円</t>
    <phoneticPr fontId="2"/>
  </si>
  <si>
    <t>百万円</t>
    <phoneticPr fontId="2"/>
  </si>
  <si>
    <t>百万円　（※回収不能額を除く）</t>
    <rPh sb="6" eb="8">
      <t>カイシュウ</t>
    </rPh>
    <rPh sb="8" eb="10">
      <t>フノウ</t>
    </rPh>
    <rPh sb="10" eb="11">
      <t>ガク</t>
    </rPh>
    <rPh sb="12" eb="13">
      <t>ノゾ</t>
    </rPh>
    <phoneticPr fontId="2"/>
  </si>
  <si>
    <t>百万円　（※不良在庫を除く）</t>
    <rPh sb="6" eb="8">
      <t>フリョウ</t>
    </rPh>
    <rPh sb="8" eb="10">
      <t>ザイコ</t>
    </rPh>
    <rPh sb="11" eb="12">
      <t>ノゾ</t>
    </rPh>
    <phoneticPr fontId="2"/>
  </si>
  <si>
    <t>百万円</t>
    <phoneticPr fontId="2"/>
  </si>
  <si>
    <t>百万円</t>
    <rPh sb="0" eb="2">
      <t>ヒャクマン</t>
    </rPh>
    <phoneticPr fontId="2"/>
  </si>
  <si>
    <t>２社合計</t>
    <rPh sb="1" eb="2">
      <t>シャ</t>
    </rPh>
    <rPh sb="2" eb="4">
      <t>ゴウケイ</t>
    </rPh>
    <phoneticPr fontId="2"/>
  </si>
  <si>
    <t>転籍受入</t>
    <rPh sb="0" eb="2">
      <t>テンセキ</t>
    </rPh>
    <phoneticPr fontId="2"/>
  </si>
  <si>
    <t>・借入金</t>
    <rPh sb="1" eb="4">
      <t>カリイレキン</t>
    </rPh>
    <phoneticPr fontId="2"/>
  </si>
  <si>
    <t>・社債</t>
    <rPh sb="1" eb="3">
      <t>シャサイ</t>
    </rPh>
    <phoneticPr fontId="2"/>
  </si>
  <si>
    <t>・リース債務</t>
    <rPh sb="4" eb="6">
      <t>サイム</t>
    </rPh>
    <phoneticPr fontId="2"/>
  </si>
  <si>
    <t>・売上債権</t>
    <rPh sb="1" eb="3">
      <t>ウリア</t>
    </rPh>
    <rPh sb="3" eb="5">
      <t>サイケン</t>
    </rPh>
    <phoneticPr fontId="2"/>
  </si>
  <si>
    <t>売上債権＋棚卸資産－仕入債務</t>
    <rPh sb="0" eb="2">
      <t>ウリア</t>
    </rPh>
    <rPh sb="2" eb="4">
      <t>サイケン</t>
    </rPh>
    <rPh sb="5" eb="7">
      <t>タナオロシ</t>
    </rPh>
    <rPh sb="7" eb="9">
      <t>シサン</t>
    </rPh>
    <rPh sb="10" eb="12">
      <t>シイレ</t>
    </rPh>
    <rPh sb="12" eb="14">
      <t>サイム</t>
    </rPh>
    <phoneticPr fontId="2"/>
  </si>
  <si>
    <t>売上高＋営業外収益－売上債権増加</t>
    <rPh sb="0" eb="3">
      <t>ウリアゲダカ</t>
    </rPh>
    <rPh sb="4" eb="7">
      <t>エイギョウガイ</t>
    </rPh>
    <rPh sb="7" eb="9">
      <t>シュウエキ</t>
    </rPh>
    <rPh sb="10" eb="12">
      <t>ウリアゲ</t>
    </rPh>
    <rPh sb="12" eb="14">
      <t>サイケン</t>
    </rPh>
    <rPh sb="14" eb="16">
      <t>ゾウカ</t>
    </rPh>
    <phoneticPr fontId="2"/>
  </si>
  <si>
    <t>＋前受金増加＋前受収益増加</t>
    <phoneticPr fontId="2"/>
  </si>
  <si>
    <t>・売上債権増加</t>
    <rPh sb="1" eb="3">
      <t>ウリアゲ</t>
    </rPh>
    <rPh sb="3" eb="5">
      <t>サイケン</t>
    </rPh>
    <rPh sb="5" eb="7">
      <t>ゾウカ</t>
    </rPh>
    <phoneticPr fontId="2"/>
  </si>
  <si>
    <t>＋棚卸資産増加－仕入債務増加－減価償却費</t>
    <rPh sb="1" eb="5">
      <t>タナオロシシサン</t>
    </rPh>
    <rPh sb="5" eb="7">
      <t>ゾウカ</t>
    </rPh>
    <rPh sb="8" eb="10">
      <t>シイ</t>
    </rPh>
    <rPh sb="10" eb="12">
      <t>サイム</t>
    </rPh>
    <rPh sb="12" eb="14">
      <t>ゾウカ</t>
    </rPh>
    <rPh sb="15" eb="17">
      <t>ゲンカ</t>
    </rPh>
    <rPh sb="17" eb="20">
      <t>ショウキャクヒ</t>
    </rPh>
    <phoneticPr fontId="2"/>
  </si>
  <si>
    <t>売上原価＋販売費及び一般管理費＋営業外費用</t>
    <rPh sb="0" eb="2">
      <t>ウリアゲダカ</t>
    </rPh>
    <rPh sb="2" eb="4">
      <t>ゲンカ</t>
    </rPh>
    <rPh sb="5" eb="8">
      <t>ハンバイヒ</t>
    </rPh>
    <rPh sb="8" eb="9">
      <t>オヨ</t>
    </rPh>
    <rPh sb="10" eb="12">
      <t>イッパン</t>
    </rPh>
    <rPh sb="12" eb="15">
      <t>カンリヒ</t>
    </rPh>
    <rPh sb="16" eb="19">
      <t>エイギョウガイ</t>
    </rPh>
    <rPh sb="19" eb="21">
      <t>ヒヨウ</t>
    </rPh>
    <phoneticPr fontId="2"/>
  </si>
  <si>
    <t>－未払金（未払税金含む）増加－未払費用増加－引当金増加</t>
    <rPh sb="1" eb="4">
      <t>ミバライキン</t>
    </rPh>
    <rPh sb="5" eb="7">
      <t>ミハラ</t>
    </rPh>
    <rPh sb="7" eb="9">
      <t>ゼイキン</t>
    </rPh>
    <rPh sb="9" eb="10">
      <t>フク</t>
    </rPh>
    <rPh sb="12" eb="14">
      <t>ゾウカ</t>
    </rPh>
    <rPh sb="15" eb="17">
      <t>ミバライ</t>
    </rPh>
    <rPh sb="17" eb="19">
      <t>ヒヨウ</t>
    </rPh>
    <rPh sb="19" eb="21">
      <t>ゾウカ</t>
    </rPh>
    <rPh sb="22" eb="25">
      <t>ヒキアテキン</t>
    </rPh>
    <rPh sb="25" eb="27">
      <t>ゾウカ</t>
    </rPh>
    <phoneticPr fontId="2"/>
  </si>
  <si>
    <t>・仕入債務増加</t>
    <rPh sb="1" eb="3">
      <t>シイ</t>
    </rPh>
    <rPh sb="3" eb="5">
      <t>サイム</t>
    </rPh>
    <rPh sb="5" eb="7">
      <t>ゾウカ</t>
    </rPh>
    <phoneticPr fontId="2"/>
  </si>
  <si>
    <t>又は取り崩される引当金を除く</t>
    <phoneticPr fontId="2"/>
  </si>
  <si>
    <t>百万円　特別損益の部において繰り入れ</t>
    <rPh sb="4" eb="6">
      <t>トクベツ</t>
    </rPh>
    <rPh sb="6" eb="8">
      <t>ソンエキ</t>
    </rPh>
    <rPh sb="9" eb="10">
      <t>ブ</t>
    </rPh>
    <rPh sb="14" eb="17">
      <t>クリイ</t>
    </rPh>
    <phoneticPr fontId="2"/>
  </si>
  <si>
    <t>　　　　　※賞与引当金、退職給付引当金、</t>
    <phoneticPr fontId="2"/>
  </si>
  <si>
    <t>　　　　　　又は取り崩される引当金を除く</t>
    <rPh sb="6" eb="7">
      <t>マタ</t>
    </rPh>
    <rPh sb="8" eb="11">
      <t>トリクズ</t>
    </rPh>
    <rPh sb="14" eb="17">
      <t>ヒキアテキン</t>
    </rPh>
    <rPh sb="18" eb="19">
      <t>ノゾ</t>
    </rPh>
    <phoneticPr fontId="2"/>
  </si>
  <si>
    <t>百万円　　※特別損益の部において繰り入れ</t>
    <phoneticPr fontId="2"/>
  </si>
  <si>
    <t>基準年度</t>
    <rPh sb="0" eb="2">
      <t>キジュン</t>
    </rPh>
    <rPh sb="2" eb="4">
      <t>ネンド</t>
    </rPh>
    <phoneticPr fontId="2"/>
  </si>
  <si>
    <t>計画</t>
    <rPh sb="0" eb="2">
      <t>ケイカク</t>
    </rPh>
    <phoneticPr fontId="2"/>
  </si>
  <si>
    <t>有形固定資産</t>
    <rPh sb="0" eb="2">
      <t>ユウケイ</t>
    </rPh>
    <rPh sb="2" eb="4">
      <t>コテイ</t>
    </rPh>
    <rPh sb="4" eb="6">
      <t>シサン</t>
    </rPh>
    <phoneticPr fontId="2"/>
  </si>
  <si>
    <t>売上高</t>
    <rPh sb="0" eb="2">
      <t>ウリアゲ</t>
    </rPh>
    <rPh sb="2" eb="3">
      <t>ダカ</t>
    </rPh>
    <phoneticPr fontId="2"/>
  </si>
  <si>
    <t>従業員１人当たりの付加価値</t>
    <rPh sb="0" eb="3">
      <t>ジュウギョウイン</t>
    </rPh>
    <rPh sb="4" eb="5">
      <t>ニン</t>
    </rPh>
    <rPh sb="5" eb="6">
      <t>ア</t>
    </rPh>
    <rPh sb="9" eb="11">
      <t>フカ</t>
    </rPh>
    <rPh sb="11" eb="13">
      <t>カチ</t>
    </rPh>
    <phoneticPr fontId="2"/>
  </si>
  <si>
    <t>付加価値額</t>
    <rPh sb="0" eb="2">
      <t>フカ</t>
    </rPh>
    <rPh sb="2" eb="4">
      <t>カチ</t>
    </rPh>
    <rPh sb="4" eb="5">
      <t>ガク</t>
    </rPh>
    <phoneticPr fontId="2"/>
  </si>
  <si>
    <t>　営業利益</t>
    <rPh sb="1" eb="3">
      <t>エイギョウ</t>
    </rPh>
    <rPh sb="3" eb="5">
      <t>リエキ</t>
    </rPh>
    <phoneticPr fontId="2"/>
  </si>
  <si>
    <t>+</t>
    <phoneticPr fontId="2"/>
  </si>
  <si>
    <t>　人件費</t>
    <rPh sb="1" eb="4">
      <t>ジンケンヒ</t>
    </rPh>
    <phoneticPr fontId="2"/>
  </si>
  <si>
    <t>　減価償却費</t>
    <rPh sb="1" eb="3">
      <t>ゲンカ</t>
    </rPh>
    <rPh sb="3" eb="5">
      <t>ショウキャク</t>
    </rPh>
    <rPh sb="5" eb="6">
      <t>ヒ</t>
    </rPh>
    <phoneticPr fontId="2"/>
  </si>
  <si>
    <t>従業員数</t>
    <rPh sb="0" eb="3">
      <t>ジュウギョウイン</t>
    </rPh>
    <rPh sb="3" eb="4">
      <t>スウ</t>
    </rPh>
    <phoneticPr fontId="2"/>
  </si>
  <si>
    <t>①</t>
    <phoneticPr fontId="2"/>
  </si>
  <si>
    <t>≧</t>
    <phoneticPr fontId="2"/>
  </si>
  <si>
    <t>≧</t>
    <phoneticPr fontId="2"/>
  </si>
  <si>
    <t>最終年度</t>
    <rPh sb="0" eb="2">
      <t>サイシュウ</t>
    </rPh>
    <rPh sb="2" eb="4">
      <t>ネンド</t>
    </rPh>
    <phoneticPr fontId="2"/>
  </si>
  <si>
    <t>売上原価</t>
    <rPh sb="0" eb="2">
      <t>ウリアゲ</t>
    </rPh>
    <rPh sb="2" eb="4">
      <t>ゲンカ</t>
    </rPh>
    <phoneticPr fontId="2"/>
  </si>
  <si>
    <t>売上総利益</t>
    <rPh sb="0" eb="2">
      <t>ウリアゲ</t>
    </rPh>
    <rPh sb="2" eb="3">
      <t>ソウ</t>
    </rPh>
    <rPh sb="3" eb="5">
      <t>リエキ</t>
    </rPh>
    <phoneticPr fontId="2"/>
  </si>
  <si>
    <t>粗利率</t>
    <rPh sb="0" eb="1">
      <t>アラ</t>
    </rPh>
    <rPh sb="1" eb="3">
      <t>リリツ</t>
    </rPh>
    <phoneticPr fontId="2"/>
  </si>
  <si>
    <t>販売費及び一般管理費</t>
    <rPh sb="0" eb="3">
      <t>ハンバイヒ</t>
    </rPh>
    <rPh sb="3" eb="4">
      <t>オヨ</t>
    </rPh>
    <rPh sb="5" eb="7">
      <t>イッパン</t>
    </rPh>
    <rPh sb="7" eb="10">
      <t>カンリヒ</t>
    </rPh>
    <phoneticPr fontId="2"/>
  </si>
  <si>
    <t>営業利益</t>
    <rPh sb="0" eb="2">
      <t>エイギョウ</t>
    </rPh>
    <rPh sb="2" eb="4">
      <t>リエキ</t>
    </rPh>
    <phoneticPr fontId="2"/>
  </si>
  <si>
    <t>受取利息配当金</t>
    <rPh sb="0" eb="2">
      <t>ウケトリ</t>
    </rPh>
    <rPh sb="2" eb="4">
      <t>リソク</t>
    </rPh>
    <rPh sb="4" eb="7">
      <t>ハイトウキン</t>
    </rPh>
    <phoneticPr fontId="2"/>
  </si>
  <si>
    <t>その他営業外収入</t>
    <rPh sb="2" eb="3">
      <t>タ</t>
    </rPh>
    <rPh sb="3" eb="6">
      <t>エイギョウガイ</t>
    </rPh>
    <rPh sb="6" eb="8">
      <t>シュウニュウ</t>
    </rPh>
    <phoneticPr fontId="2"/>
  </si>
  <si>
    <t>営業外収益</t>
    <rPh sb="0" eb="3">
      <t>エイギョウガイ</t>
    </rPh>
    <rPh sb="3" eb="5">
      <t>シュウエキ</t>
    </rPh>
    <phoneticPr fontId="2"/>
  </si>
  <si>
    <t>支払利息</t>
    <rPh sb="0" eb="2">
      <t>シハライ</t>
    </rPh>
    <rPh sb="2" eb="4">
      <t>リソク</t>
    </rPh>
    <phoneticPr fontId="2"/>
  </si>
  <si>
    <t>その他営業外費用</t>
    <rPh sb="2" eb="3">
      <t>タ</t>
    </rPh>
    <rPh sb="3" eb="6">
      <t>エイギョウガイ</t>
    </rPh>
    <rPh sb="6" eb="8">
      <t>ヒヨウ</t>
    </rPh>
    <phoneticPr fontId="2"/>
  </si>
  <si>
    <t>営業外費用</t>
    <rPh sb="0" eb="3">
      <t>エイギョウガイ</t>
    </rPh>
    <rPh sb="3" eb="5">
      <t>ヒヨウ</t>
    </rPh>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</si>
  <si>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</si>
  <si>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</si>
  <si>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</si>
  <si>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</si>
  <si>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当期利益</t>
    <rPh sb="0" eb="2">
      <t>トウキ</t>
    </rPh>
    <rPh sb="2" eb="4">
      <t>リエキ</t>
    </rPh>
    <phoneticPr fontId="2"/>
  </si>
  <si>
    <t>負担率</t>
    <rPh sb="0" eb="3">
      <t>フタンリツ</t>
    </rPh>
    <phoneticPr fontId="2"/>
  </si>
  <si>
    <t>売上高販管費率</t>
    <rPh sb="0" eb="2">
      <t>ウリア</t>
    </rPh>
    <rPh sb="2" eb="3">
      <t>タカ</t>
    </rPh>
    <rPh sb="3" eb="6">
      <t>ハンカンヒ</t>
    </rPh>
    <rPh sb="6" eb="7">
      <t>リツ</t>
    </rPh>
    <phoneticPr fontId="2"/>
  </si>
  <si>
    <t>法人税等調整額</t>
    <phoneticPr fontId="2"/>
  </si>
  <si>
    <t>法人税、住民税及び法人事業税</t>
    <rPh sb="0" eb="3">
      <t>ホウジンゼイ</t>
    </rPh>
    <phoneticPr fontId="2"/>
  </si>
  <si>
    <t>現金預金</t>
    <rPh sb="0" eb="2">
      <t>ゲンキン</t>
    </rPh>
    <rPh sb="2" eb="4">
      <t>ヨキン</t>
    </rPh>
    <phoneticPr fontId="2"/>
  </si>
  <si>
    <t>売上債権</t>
    <rPh sb="0" eb="2">
      <t>ウリアゲ</t>
    </rPh>
    <rPh sb="2" eb="4">
      <t>サイケン</t>
    </rPh>
    <phoneticPr fontId="2"/>
  </si>
  <si>
    <t>棚卸資産</t>
    <rPh sb="0" eb="2">
      <t>タナオロシ</t>
    </rPh>
    <rPh sb="2" eb="4">
      <t>シサン</t>
    </rPh>
    <phoneticPr fontId="2"/>
  </si>
  <si>
    <t>その他流動資産</t>
    <rPh sb="2" eb="3">
      <t>タ</t>
    </rPh>
    <rPh sb="3" eb="5">
      <t>リュウドウ</t>
    </rPh>
    <rPh sb="5" eb="7">
      <t>シサン</t>
    </rPh>
    <phoneticPr fontId="2"/>
  </si>
  <si>
    <t>（内訳）</t>
    <rPh sb="1" eb="3">
      <t>ウチワケ</t>
    </rPh>
    <phoneticPr fontId="2"/>
  </si>
  <si>
    <t>【流動資産計】</t>
    <rPh sb="1" eb="3">
      <t>リュウドウ</t>
    </rPh>
    <rPh sb="3" eb="5">
      <t>シサン</t>
    </rPh>
    <rPh sb="5" eb="6">
      <t>ケイ</t>
    </rPh>
    <phoneticPr fontId="2"/>
  </si>
  <si>
    <t>有形固定資産(償却資産)</t>
    <rPh sb="0" eb="2">
      <t>ユウケイ</t>
    </rPh>
    <rPh sb="2" eb="6">
      <t>コテイシサン</t>
    </rPh>
    <rPh sb="7" eb="9">
      <t>ショウキャク</t>
    </rPh>
    <rPh sb="9" eb="11">
      <t>シサン</t>
    </rPh>
    <phoneticPr fontId="2"/>
  </si>
  <si>
    <t>土地</t>
    <rPh sb="0" eb="2">
      <t>トチ</t>
    </rPh>
    <phoneticPr fontId="2"/>
  </si>
  <si>
    <t>無形固定資産</t>
    <rPh sb="0" eb="2">
      <t>ムケイ</t>
    </rPh>
    <rPh sb="2" eb="4">
      <t>コテイ</t>
    </rPh>
    <rPh sb="4" eb="6">
      <t>シサン</t>
    </rPh>
    <phoneticPr fontId="2"/>
  </si>
  <si>
    <t>投資その他資産</t>
    <rPh sb="0" eb="2">
      <t>トウシ</t>
    </rPh>
    <rPh sb="4" eb="5">
      <t>タ</t>
    </rPh>
    <rPh sb="5" eb="7">
      <t>シサン</t>
    </rPh>
    <phoneticPr fontId="2"/>
  </si>
  <si>
    <t>【固定資産計】</t>
    <rPh sb="1" eb="3">
      <t>コテイ</t>
    </rPh>
    <rPh sb="3" eb="5">
      <t>シサン</t>
    </rPh>
    <rPh sb="5" eb="6">
      <t>ケイ</t>
    </rPh>
    <phoneticPr fontId="2"/>
  </si>
  <si>
    <t>【資産合計】</t>
    <rPh sb="1" eb="3">
      <t>シサン</t>
    </rPh>
    <rPh sb="3" eb="5">
      <t>ゴウケイ</t>
    </rPh>
    <phoneticPr fontId="2"/>
  </si>
  <si>
    <t>仕入債務</t>
    <rPh sb="0" eb="2">
      <t>シイ</t>
    </rPh>
    <rPh sb="2" eb="4">
      <t>サイム</t>
    </rPh>
    <phoneticPr fontId="2"/>
  </si>
  <si>
    <t>短期社債（一年内返済長期社債含む）</t>
    <rPh sb="0" eb="2">
      <t>タンキ</t>
    </rPh>
    <rPh sb="2" eb="4">
      <t>シャサイ</t>
    </rPh>
    <rPh sb="5" eb="7">
      <t>イチネン</t>
    </rPh>
    <rPh sb="7" eb="8">
      <t>ナイ</t>
    </rPh>
    <rPh sb="8" eb="10">
      <t>ヘンサイ</t>
    </rPh>
    <rPh sb="10" eb="12">
      <t>チョウキ</t>
    </rPh>
    <rPh sb="12" eb="14">
      <t>シャサイ</t>
    </rPh>
    <rPh sb="14" eb="15">
      <t>フク</t>
    </rPh>
    <phoneticPr fontId="2"/>
  </si>
  <si>
    <t>リース債務</t>
    <rPh sb="3" eb="5">
      <t>サイム</t>
    </rPh>
    <phoneticPr fontId="2"/>
  </si>
  <si>
    <t>その他流動負債</t>
    <rPh sb="2" eb="3">
      <t>タ</t>
    </rPh>
    <rPh sb="3" eb="5">
      <t>リュウドウ</t>
    </rPh>
    <rPh sb="5" eb="7">
      <t>フサイ</t>
    </rPh>
    <phoneticPr fontId="2"/>
  </si>
  <si>
    <t>【流動負債計】</t>
    <rPh sb="1" eb="3">
      <t>リュウドウ</t>
    </rPh>
    <rPh sb="3" eb="5">
      <t>フサイ</t>
    </rPh>
    <rPh sb="5" eb="6">
      <t>ケイ</t>
    </rPh>
    <phoneticPr fontId="2"/>
  </si>
  <si>
    <t>長期借入金</t>
    <rPh sb="0" eb="2">
      <t>チョウキ</t>
    </rPh>
    <rPh sb="2" eb="5">
      <t>カリイレキン</t>
    </rPh>
    <phoneticPr fontId="2"/>
  </si>
  <si>
    <t>長期社債</t>
    <rPh sb="0" eb="2">
      <t>チョウキ</t>
    </rPh>
    <rPh sb="2" eb="4">
      <t>シャサイ</t>
    </rPh>
    <phoneticPr fontId="2"/>
  </si>
  <si>
    <t>その他固定負債</t>
    <rPh sb="2" eb="3">
      <t>タ</t>
    </rPh>
    <rPh sb="3" eb="5">
      <t>コテイ</t>
    </rPh>
    <rPh sb="5" eb="7">
      <t>フサイ</t>
    </rPh>
    <phoneticPr fontId="2"/>
  </si>
  <si>
    <t>【固定負債計】</t>
    <rPh sb="1" eb="3">
      <t>コテイ</t>
    </rPh>
    <rPh sb="3" eb="5">
      <t>フサイ</t>
    </rPh>
    <rPh sb="5" eb="6">
      <t>ケイ</t>
    </rPh>
    <phoneticPr fontId="2"/>
  </si>
  <si>
    <t>【負債合計】</t>
    <rPh sb="1" eb="3">
      <t>フサイ</t>
    </rPh>
    <rPh sb="3" eb="5">
      <t>ゴウケイ</t>
    </rPh>
    <phoneticPr fontId="2"/>
  </si>
  <si>
    <t>資本金</t>
    <rPh sb="0" eb="3">
      <t>シホンキン</t>
    </rPh>
    <phoneticPr fontId="2"/>
  </si>
  <si>
    <t>資本準備金＋利益準備金</t>
    <rPh sb="0" eb="2">
      <t>シホン</t>
    </rPh>
    <rPh sb="2" eb="5">
      <t>ジュンビキン</t>
    </rPh>
    <rPh sb="6" eb="8">
      <t>リエキ</t>
    </rPh>
    <rPh sb="8" eb="10">
      <t>ジュンビ</t>
    </rPh>
    <phoneticPr fontId="2"/>
  </si>
  <si>
    <t>剰余金</t>
    <rPh sb="0" eb="3">
      <t>ジョウヨキン</t>
    </rPh>
    <phoneticPr fontId="2"/>
  </si>
  <si>
    <t>評価・換算差額・自己株式等</t>
    <rPh sb="0" eb="2">
      <t>ヒョウカ</t>
    </rPh>
    <rPh sb="3" eb="5">
      <t>カンザン</t>
    </rPh>
    <rPh sb="5" eb="7">
      <t>サガク</t>
    </rPh>
    <rPh sb="8" eb="10">
      <t>ジコ</t>
    </rPh>
    <rPh sb="10" eb="12">
      <t>カブシキ</t>
    </rPh>
    <rPh sb="12" eb="13">
      <t>トウ</t>
    </rPh>
    <phoneticPr fontId="2"/>
  </si>
  <si>
    <t>【純資産合計】</t>
    <rPh sb="1" eb="4">
      <t>ジュンシサン</t>
    </rPh>
    <rPh sb="4" eb="6">
      <t>ゴウケイ</t>
    </rPh>
    <phoneticPr fontId="2"/>
  </si>
  <si>
    <t>【負債・純資産合計】</t>
    <rPh sb="1" eb="3">
      <t>フサイ</t>
    </rPh>
    <rPh sb="4" eb="7">
      <t>ジュンシサン</t>
    </rPh>
    <rPh sb="7" eb="9">
      <t>ゴウケイ</t>
    </rPh>
    <phoneticPr fontId="2"/>
  </si>
  <si>
    <t>剰余金の増加</t>
    <rPh sb="0" eb="3">
      <t>ジョウヨキン</t>
    </rPh>
    <rPh sb="4" eb="6">
      <t>ゾウカ</t>
    </rPh>
    <phoneticPr fontId="2"/>
  </si>
  <si>
    <t>ＰＬ当期純利益</t>
    <rPh sb="2" eb="4">
      <t>トウキ</t>
    </rPh>
    <rPh sb="4" eb="7">
      <t>ジュンリエキ</t>
    </rPh>
    <phoneticPr fontId="2"/>
  </si>
  <si>
    <t>差額</t>
    <rPh sb="0" eb="2">
      <t>サガク</t>
    </rPh>
    <phoneticPr fontId="2"/>
  </si>
  <si>
    <t>fix</t>
    <phoneticPr fontId="2"/>
  </si>
  <si>
    <t>fix</t>
    <phoneticPr fontId="2"/>
  </si>
  <si>
    <t>短期借入金（一年内返済長期借入含む）</t>
    <rPh sb="0" eb="2">
      <t>タンキ</t>
    </rPh>
    <rPh sb="2" eb="4">
      <t>カリイレ</t>
    </rPh>
    <rPh sb="4" eb="5">
      <t>キン</t>
    </rPh>
    <phoneticPr fontId="2"/>
  </si>
  <si>
    <t>前受金</t>
    <rPh sb="0" eb="3">
      <t>マエウケキン</t>
    </rPh>
    <phoneticPr fontId="2"/>
  </si>
  <si>
    <t>前受収益</t>
    <rPh sb="0" eb="2">
      <t>マエウ</t>
    </rPh>
    <rPh sb="2" eb="4">
      <t>シュウエキ</t>
    </rPh>
    <phoneticPr fontId="2"/>
  </si>
  <si>
    <t>未収入金</t>
    <rPh sb="0" eb="2">
      <t>ミシュウ</t>
    </rPh>
    <rPh sb="2" eb="4">
      <t>ニュウキン</t>
    </rPh>
    <phoneticPr fontId="2"/>
  </si>
  <si>
    <t>未収収益</t>
    <rPh sb="0" eb="2">
      <t>ミシュウ</t>
    </rPh>
    <rPh sb="2" eb="4">
      <t>シュウエキ</t>
    </rPh>
    <phoneticPr fontId="2"/>
  </si>
  <si>
    <t>前渡金</t>
    <rPh sb="0" eb="2">
      <t>マエワタ</t>
    </rPh>
    <rPh sb="2" eb="3">
      <t>キン</t>
    </rPh>
    <phoneticPr fontId="2"/>
  </si>
  <si>
    <t>前払費用</t>
    <rPh sb="0" eb="2">
      <t>マエバラ</t>
    </rPh>
    <rPh sb="2" eb="4">
      <t>ヒヨウ</t>
    </rPh>
    <phoneticPr fontId="2"/>
  </si>
  <si>
    <t>未払金</t>
    <rPh sb="0" eb="2">
      <t>ミハラ</t>
    </rPh>
    <rPh sb="2" eb="3">
      <t>キン</t>
    </rPh>
    <phoneticPr fontId="2"/>
  </si>
  <si>
    <t>未払法人税等</t>
    <rPh sb="0" eb="2">
      <t>ミハラ</t>
    </rPh>
    <rPh sb="2" eb="5">
      <t>ホウジンゼイ</t>
    </rPh>
    <rPh sb="5" eb="6">
      <t>トウ</t>
    </rPh>
    <phoneticPr fontId="2"/>
  </si>
  <si>
    <t>未払消費税</t>
    <rPh sb="0" eb="2">
      <t>ミハラ</t>
    </rPh>
    <rPh sb="2" eb="5">
      <t>ショウヒゼイ</t>
    </rPh>
    <phoneticPr fontId="2"/>
  </si>
  <si>
    <t>未払費用</t>
    <rPh sb="0" eb="2">
      <t>ミハラ</t>
    </rPh>
    <rPh sb="2" eb="4">
      <t>ヒヨウ</t>
    </rPh>
    <phoneticPr fontId="2"/>
  </si>
  <si>
    <t>貸倒引当金</t>
    <rPh sb="0" eb="2">
      <t>カシダオ</t>
    </rPh>
    <rPh sb="2" eb="5">
      <t>ヒキアテキン</t>
    </rPh>
    <phoneticPr fontId="2"/>
  </si>
  <si>
    <t>百万円　</t>
    <phoneticPr fontId="2"/>
  </si>
  <si>
    <t>　　　　　　</t>
    <phoneticPr fontId="2"/>
  </si>
  <si>
    <t>百万円　</t>
    <phoneticPr fontId="2"/>
  </si>
  <si>
    <t>検算用</t>
    <rPh sb="0" eb="2">
      <t>ケンザン</t>
    </rPh>
    <rPh sb="2" eb="3">
      <t>ヨウ</t>
    </rPh>
    <phoneticPr fontId="2"/>
  </si>
  <si>
    <t>●CF10倍指標</t>
    <rPh sb="5" eb="6">
      <t>バイ</t>
    </rPh>
    <rPh sb="6" eb="8">
      <t>シヒョウ</t>
    </rPh>
    <phoneticPr fontId="2"/>
  </si>
  <si>
    <t>●経常収支指標</t>
    <rPh sb="1" eb="3">
      <t>ケイジョウ</t>
    </rPh>
    <rPh sb="3" eb="5">
      <t>シュウシ</t>
    </rPh>
    <rPh sb="5" eb="7">
      <t>シヒョウ</t>
    </rPh>
    <phoneticPr fontId="2"/>
  </si>
  <si>
    <t>・貸倒引当金増加</t>
    <rPh sb="1" eb="3">
      <t>カシダオレ</t>
    </rPh>
    <rPh sb="3" eb="6">
      <t>ヒキアテキン</t>
    </rPh>
    <rPh sb="6" eb="8">
      <t>ゾウカ</t>
    </rPh>
    <phoneticPr fontId="2"/>
  </si>
  <si>
    <t>単位：百万円</t>
    <rPh sb="0" eb="2">
      <t>タンイ</t>
    </rPh>
    <rPh sb="3" eb="5">
      <t>ヒャクマン</t>
    </rPh>
    <rPh sb="5" eb="6">
      <t>エン</t>
    </rPh>
    <phoneticPr fontId="2"/>
  </si>
  <si>
    <t>増減</t>
    <rPh sb="0" eb="2">
      <t>ゾウゲン</t>
    </rPh>
    <phoneticPr fontId="2"/>
  </si>
  <si>
    <t>貸倒引当金（流動）</t>
    <rPh sb="0" eb="2">
      <t>カシダオ</t>
    </rPh>
    <rPh sb="2" eb="5">
      <t>ヒキアテキン</t>
    </rPh>
    <rPh sb="6" eb="8">
      <t>リュウドウ</t>
    </rPh>
    <phoneticPr fontId="2"/>
  </si>
  <si>
    <t>貸倒引当金（固定）</t>
    <rPh sb="0" eb="2">
      <t>カシダオ</t>
    </rPh>
    <rPh sb="2" eb="5">
      <t>ヒキアテキン</t>
    </rPh>
    <rPh sb="6" eb="8">
      <t>コテイ</t>
    </rPh>
    <phoneticPr fontId="2"/>
  </si>
  <si>
    <t>賞与引当金</t>
    <rPh sb="0" eb="2">
      <t>ショウヨ</t>
    </rPh>
    <rPh sb="2" eb="5">
      <t>ヒキアテキン</t>
    </rPh>
    <phoneticPr fontId="2"/>
  </si>
  <si>
    <t>C</t>
    <phoneticPr fontId="2"/>
  </si>
  <si>
    <t>○資産控除科目</t>
    <rPh sb="1" eb="3">
      <t>シサン</t>
    </rPh>
    <rPh sb="3" eb="5">
      <t>コウジョ</t>
    </rPh>
    <rPh sb="5" eb="7">
      <t>カモク</t>
    </rPh>
    <phoneticPr fontId="2"/>
  </si>
  <si>
    <r>
      <rPr>
        <b/>
        <sz val="11"/>
        <rFont val="ＭＳ Ｐゴシック"/>
        <family val="3"/>
        <charset val="128"/>
      </rPr>
      <t>前事業年度からの引当金の増減</t>
    </r>
    <r>
      <rPr>
        <sz val="11"/>
        <rFont val="ＭＳ Ｐゴシック"/>
        <family val="3"/>
        <charset val="128"/>
      </rPr>
      <t>：賞与引当金、退職給付引当金、特別損益の部において繰り入れ又は取り崩される引当金を除く。</t>
    </r>
    <phoneticPr fontId="2"/>
  </si>
  <si>
    <t>退職給付引当金</t>
    <rPh sb="0" eb="2">
      <t>タイショク</t>
    </rPh>
    <rPh sb="2" eb="4">
      <t>キュウフ</t>
    </rPh>
    <rPh sb="4" eb="7">
      <t>ヒキアテキン</t>
    </rPh>
    <phoneticPr fontId="2"/>
  </si>
  <si>
    <t>○負債科目</t>
    <rPh sb="1" eb="3">
      <t>フサイ</t>
    </rPh>
    <rPh sb="3" eb="5">
      <t>カモク</t>
    </rPh>
    <phoneticPr fontId="2"/>
  </si>
  <si>
    <t>＜上記を除く特別損益の部において繰り入れ又は取り崩される引当金以外のもの＞</t>
    <rPh sb="1" eb="3">
      <t>ジョウキ</t>
    </rPh>
    <rPh sb="4" eb="5">
      <t>ノゾ</t>
    </rPh>
    <rPh sb="31" eb="33">
      <t>イガイ</t>
    </rPh>
    <phoneticPr fontId="2"/>
  </si>
  <si>
    <t>○年○月末</t>
    <rPh sb="1" eb="2">
      <t>ネン</t>
    </rPh>
    <rPh sb="3" eb="5">
      <t>ガツマツ</t>
    </rPh>
    <phoneticPr fontId="2"/>
  </si>
  <si>
    <t>銘柄</t>
    <rPh sb="0" eb="2">
      <t>メイガラ</t>
    </rPh>
    <phoneticPr fontId="2"/>
  </si>
  <si>
    <t>単価</t>
    <rPh sb="0" eb="2">
      <t>タンカ</t>
    </rPh>
    <phoneticPr fontId="2"/>
  </si>
  <si>
    <t>株数</t>
    <rPh sb="0" eb="2">
      <t>カブスウ</t>
    </rPh>
    <phoneticPr fontId="2"/>
  </si>
  <si>
    <t>BS価額</t>
    <rPh sb="2" eb="4">
      <t>カガク</t>
    </rPh>
    <phoneticPr fontId="2"/>
  </si>
  <si>
    <t>BS上の勘定科目名</t>
    <rPh sb="2" eb="3">
      <t>ジョウ</t>
    </rPh>
    <rPh sb="4" eb="6">
      <t>カンジョウ</t>
    </rPh>
    <rPh sb="6" eb="8">
      <t>カモク</t>
    </rPh>
    <rPh sb="8" eb="9">
      <t>メイ</t>
    </rPh>
    <phoneticPr fontId="2"/>
  </si>
  <si>
    <t>残高</t>
    <rPh sb="0" eb="2">
      <t>ザンダカ</t>
    </rPh>
    <phoneticPr fontId="2"/>
  </si>
  <si>
    <t>政府保証債</t>
    <rPh sb="0" eb="2">
      <t>セイフ</t>
    </rPh>
    <rPh sb="2" eb="5">
      <t>ホショウサイ</t>
    </rPh>
    <phoneticPr fontId="2"/>
  </si>
  <si>
    <t>※</t>
    <phoneticPr fontId="2"/>
  </si>
  <si>
    <t>※信用度の高い有価証券等シートより</t>
    <rPh sb="1" eb="4">
      <t>シンヨウド</t>
    </rPh>
    <rPh sb="5" eb="6">
      <t>タカ</t>
    </rPh>
    <rPh sb="7" eb="9">
      <t>ユウカ</t>
    </rPh>
    <rPh sb="9" eb="11">
      <t>ショウケン</t>
    </rPh>
    <rPh sb="11" eb="12">
      <t>トウ</t>
    </rPh>
    <phoneticPr fontId="2"/>
  </si>
  <si>
    <t>※引当金シートより</t>
    <rPh sb="1" eb="4">
      <t>ヒキアテキン</t>
    </rPh>
    <phoneticPr fontId="2"/>
  </si>
  <si>
    <t>(うち減価償却費)</t>
    <rPh sb="3" eb="5">
      <t>ゲンカ</t>
    </rPh>
    <rPh sb="5" eb="8">
      <t>ショウキャクヒ</t>
    </rPh>
    <phoneticPr fontId="2"/>
  </si>
  <si>
    <t>(うち研究開発費)</t>
    <rPh sb="3" eb="5">
      <t>ケンキュウ</t>
    </rPh>
    <rPh sb="5" eb="8">
      <t>カイハツヒ</t>
    </rPh>
    <phoneticPr fontId="2"/>
  </si>
  <si>
    <t>(うち人件費)</t>
    <rPh sb="3" eb="6">
      <t>ジンケンヒ</t>
    </rPh>
    <phoneticPr fontId="2"/>
  </si>
  <si>
    <t>建設仮</t>
    <rPh sb="0" eb="2">
      <t>ケンセツ</t>
    </rPh>
    <rPh sb="2" eb="3">
      <t>カリ</t>
    </rPh>
    <phoneticPr fontId="2"/>
  </si>
  <si>
    <t>無形固定資産(償却資産)</t>
    <rPh sb="0" eb="2">
      <t>ムケイ</t>
    </rPh>
    <rPh sb="2" eb="6">
      <t>コテイシサン</t>
    </rPh>
    <rPh sb="7" eb="9">
      <t>ショウキャク</t>
    </rPh>
    <rPh sb="9" eb="11">
      <t>シサン</t>
    </rPh>
    <phoneticPr fontId="2"/>
  </si>
  <si>
    <t>その他</t>
    <rPh sb="2" eb="3">
      <t>タ</t>
    </rPh>
    <phoneticPr fontId="2"/>
  </si>
  <si>
    <t>決算書より</t>
    <rPh sb="0" eb="3">
      <t>ケッサンショ</t>
    </rPh>
    <phoneticPr fontId="2"/>
  </si>
  <si>
    <t>差異</t>
    <rPh sb="0" eb="2">
      <t>サイ</t>
    </rPh>
    <phoneticPr fontId="2"/>
  </si>
  <si>
    <t>※</t>
    <phoneticPr fontId="2"/>
  </si>
  <si>
    <t>事業再編の実施に関する指針七ロ（ⅲ）参照</t>
    <rPh sb="0" eb="2">
      <t>ジギョウ</t>
    </rPh>
    <rPh sb="2" eb="4">
      <t>サイヘン</t>
    </rPh>
    <rPh sb="5" eb="7">
      <t>ジッシ</t>
    </rPh>
    <rPh sb="8" eb="9">
      <t>カン</t>
    </rPh>
    <rPh sb="11" eb="13">
      <t>シシン</t>
    </rPh>
    <rPh sb="13" eb="14">
      <t>7</t>
    </rPh>
    <rPh sb="18" eb="20">
      <t>サンショウ</t>
    </rPh>
    <phoneticPr fontId="2"/>
  </si>
  <si>
    <t>（　　　　）より</t>
    <phoneticPr fontId="2"/>
  </si>
  <si>
    <t>企業単位BS,PLより</t>
    <rPh sb="0" eb="2">
      <t>キギョウ</t>
    </rPh>
    <rPh sb="2" eb="4">
      <t>タンイ</t>
    </rPh>
    <phoneticPr fontId="2"/>
  </si>
  <si>
    <t>○</t>
    <phoneticPr fontId="2"/>
  </si>
  <si>
    <t>決算書との整合</t>
    <rPh sb="0" eb="3">
      <t>ケッサンショ</t>
    </rPh>
    <rPh sb="5" eb="7">
      <t>セイゴウ</t>
    </rPh>
    <phoneticPr fontId="2"/>
  </si>
  <si>
    <t>BS科目</t>
    <rPh sb="2" eb="4">
      <t>カモク</t>
    </rPh>
    <phoneticPr fontId="2"/>
  </si>
  <si>
    <t>A</t>
    <phoneticPr fontId="2"/>
  </si>
  <si>
    <r>
      <rPr>
        <b/>
        <sz val="11"/>
        <rFont val="ＭＳ Ｐゴシック"/>
        <family val="3"/>
        <charset val="128"/>
      </rPr>
      <t>・引当金増加</t>
    </r>
    <r>
      <rPr>
        <sz val="11"/>
        <rFont val="ＭＳ Ｐゴシック"/>
        <family val="3"/>
        <charset val="128"/>
      </rPr>
      <t>：特別損益の部において繰り入れ又は取り崩される引当金を除く。</t>
    </r>
    <phoneticPr fontId="2"/>
  </si>
  <si>
    <t>B</t>
    <phoneticPr fontId="2"/>
  </si>
  <si>
    <t>C</t>
    <phoneticPr fontId="2"/>
  </si>
  <si>
    <t>生産性向上指標算定シート</t>
    <rPh sb="0" eb="3">
      <t>セイサンセイ</t>
    </rPh>
    <rPh sb="3" eb="5">
      <t>コウジョウ</t>
    </rPh>
    <rPh sb="5" eb="7">
      <t>シヒョウ</t>
    </rPh>
    <rPh sb="7" eb="9">
      <t>サンテイ</t>
    </rPh>
    <phoneticPr fontId="2"/>
  </si>
  <si>
    <t>予測損益計算書入力シート（事業単位）</t>
    <rPh sb="0" eb="2">
      <t>ヨソク</t>
    </rPh>
    <rPh sb="2" eb="4">
      <t>ソンエキ</t>
    </rPh>
    <rPh sb="4" eb="7">
      <t>ケイサンショ</t>
    </rPh>
    <rPh sb="7" eb="9">
      <t>ニュウリョク</t>
    </rPh>
    <rPh sb="13" eb="15">
      <t>ジギョウ</t>
    </rPh>
    <rPh sb="15" eb="17">
      <t>タンイ</t>
    </rPh>
    <phoneticPr fontId="2"/>
  </si>
  <si>
    <t>予測貸借対照表入力シート（事業単位）</t>
    <rPh sb="0" eb="2">
      <t>ヨソク</t>
    </rPh>
    <rPh sb="2" eb="4">
      <t>タイシャク</t>
    </rPh>
    <rPh sb="4" eb="7">
      <t>タイショウヒョウ</t>
    </rPh>
    <rPh sb="7" eb="9">
      <t>ニュウリョク</t>
    </rPh>
    <rPh sb="13" eb="15">
      <t>ジギョウ</t>
    </rPh>
    <rPh sb="15" eb="17">
      <t>タンイ</t>
    </rPh>
    <phoneticPr fontId="2"/>
  </si>
  <si>
    <t>予測損益計算書入力シート（企業単位）</t>
    <rPh sb="0" eb="2">
      <t>ヨソク</t>
    </rPh>
    <rPh sb="2" eb="4">
      <t>ソンエキ</t>
    </rPh>
    <rPh sb="4" eb="7">
      <t>ケイサンショ</t>
    </rPh>
    <rPh sb="7" eb="9">
      <t>ニュウリョク</t>
    </rPh>
    <rPh sb="13" eb="15">
      <t>キギョウ</t>
    </rPh>
    <rPh sb="15" eb="17">
      <t>タンイ</t>
    </rPh>
    <phoneticPr fontId="2"/>
  </si>
  <si>
    <t>予測貸借対照表入力シート（企業単位）</t>
    <rPh sb="0" eb="2">
      <t>ヨソク</t>
    </rPh>
    <rPh sb="2" eb="4">
      <t>タイシャク</t>
    </rPh>
    <rPh sb="4" eb="7">
      <t>タイショウヒョウ</t>
    </rPh>
    <rPh sb="7" eb="9">
      <t>ニュウリョク</t>
    </rPh>
    <rPh sb="13" eb="15">
      <t>キギョウ</t>
    </rPh>
    <rPh sb="15" eb="17">
      <t>タンイ</t>
    </rPh>
    <phoneticPr fontId="2"/>
  </si>
  <si>
    <t>信用度の高い有価証券等入力シート（企業単位）</t>
    <rPh sb="0" eb="3">
      <t>シンヨウド</t>
    </rPh>
    <rPh sb="4" eb="5">
      <t>タカ</t>
    </rPh>
    <rPh sb="6" eb="8">
      <t>ユウカ</t>
    </rPh>
    <rPh sb="8" eb="10">
      <t>ショウケン</t>
    </rPh>
    <rPh sb="10" eb="11">
      <t>トウ</t>
    </rPh>
    <rPh sb="11" eb="13">
      <t>ニュウリョク</t>
    </rPh>
    <rPh sb="17" eb="19">
      <t>キギョウ</t>
    </rPh>
    <rPh sb="19" eb="21">
      <t>タンイ</t>
    </rPh>
    <phoneticPr fontId="2"/>
  </si>
  <si>
    <t>引当金入力シート（企業単位）</t>
    <rPh sb="0" eb="3">
      <t>ヒキアテキン</t>
    </rPh>
    <rPh sb="3" eb="5">
      <t>ニュウリョク</t>
    </rPh>
    <rPh sb="9" eb="11">
      <t>キギョウ</t>
    </rPh>
    <rPh sb="11" eb="13">
      <t>タンイ</t>
    </rPh>
    <phoneticPr fontId="2"/>
  </si>
  <si>
    <t>借入金＋社債＋リース債務</t>
    <rPh sb="0" eb="3">
      <t>カリイレキン</t>
    </rPh>
    <rPh sb="4" eb="6">
      <t>シャサイ</t>
    </rPh>
    <rPh sb="10" eb="12">
      <t>サイム</t>
    </rPh>
    <phoneticPr fontId="2"/>
  </si>
  <si>
    <t>・法人税、住民税及び事業税</t>
    <rPh sb="1" eb="4">
      <t>ホウジンゼイ</t>
    </rPh>
    <rPh sb="5" eb="8">
      <t>ジュウミンゼイ</t>
    </rPh>
    <rPh sb="8" eb="9">
      <t>オヨ</t>
    </rPh>
    <rPh sb="10" eb="13">
      <t>ジギョウゼイ</t>
    </rPh>
    <phoneticPr fontId="2"/>
  </si>
  <si>
    <t>経常利益－法人税、住民税及び事業税－社外流出</t>
    <rPh sb="0" eb="2">
      <t>ケイジョウ</t>
    </rPh>
    <rPh sb="2" eb="4">
      <t>リエキ</t>
    </rPh>
    <rPh sb="5" eb="8">
      <t>ホウジンゼイ</t>
    </rPh>
    <rPh sb="9" eb="12">
      <t>ジュウミンゼイ</t>
    </rPh>
    <rPh sb="12" eb="13">
      <t>オヨ</t>
    </rPh>
    <rPh sb="14" eb="17">
      <t>ジギョウゼイ</t>
    </rPh>
    <rPh sb="18" eb="20">
      <t>シャガイ</t>
    </rPh>
    <rPh sb="20" eb="22">
      <t>リュウシュツ</t>
    </rPh>
    <phoneticPr fontId="2"/>
  </si>
  <si>
    <t>備考（予測の根拠等）</t>
    <rPh sb="0" eb="2">
      <t>ビコウ</t>
    </rPh>
    <rPh sb="3" eb="5">
      <t>ヨソク</t>
    </rPh>
    <rPh sb="6" eb="8">
      <t>コンキョ</t>
    </rPh>
    <rPh sb="8" eb="9">
      <t>トウ</t>
    </rPh>
    <phoneticPr fontId="2"/>
  </si>
  <si>
    <t>備考（予測の根拠等）</t>
    <phoneticPr fontId="2"/>
  </si>
  <si>
    <t>備考（予測の根拠等）</t>
    <phoneticPr fontId="2"/>
  </si>
  <si>
    <t>備考（予測の根拠等）</t>
    <phoneticPr fontId="2"/>
  </si>
  <si>
    <t>従業員数の推移表</t>
    <phoneticPr fontId="2"/>
  </si>
  <si>
    <t>●●㈱</t>
    <phoneticPr fontId="2"/>
  </si>
  <si>
    <t>-</t>
    <phoneticPr fontId="2"/>
  </si>
  <si>
    <t>㈱○○</t>
    <phoneticPr fontId="2"/>
  </si>
  <si>
    <t>●●株式会社</t>
    <rPh sb="2" eb="6">
      <t>カブシキガイシャ</t>
    </rPh>
    <phoneticPr fontId="2"/>
  </si>
  <si>
    <t>○○株式会社</t>
    <rPh sb="2" eb="6">
      <t>カブシキガイシャ</t>
    </rPh>
    <phoneticPr fontId="2"/>
  </si>
  <si>
    <t>(1)事業再編の開始時期の従業員数</t>
    <rPh sb="3" eb="5">
      <t>ジギョウ</t>
    </rPh>
    <rPh sb="5" eb="7">
      <t>サイヘン</t>
    </rPh>
    <rPh sb="8" eb="10">
      <t>カイシ</t>
    </rPh>
    <rPh sb="10" eb="12">
      <t>ジキ</t>
    </rPh>
    <rPh sb="13" eb="16">
      <t>ジュウギョウイン</t>
    </rPh>
    <rPh sb="16" eb="17">
      <t>スウ</t>
    </rPh>
    <phoneticPr fontId="2"/>
  </si>
  <si>
    <t>(2)事業再編の終了時期の従業員数</t>
    <rPh sb="3" eb="5">
      <t>ジギョウ</t>
    </rPh>
    <rPh sb="5" eb="7">
      <t>サイヘン</t>
    </rPh>
    <rPh sb="8" eb="10">
      <t>シュウリョウ</t>
    </rPh>
    <rPh sb="10" eb="12">
      <t>ジキ</t>
    </rPh>
    <rPh sb="13" eb="16">
      <t>ジュウギョウイン</t>
    </rPh>
    <rPh sb="16" eb="17">
      <t>スウ</t>
    </rPh>
    <phoneticPr fontId="2"/>
  </si>
  <si>
    <t>(3)新規に採用される従業員数</t>
    <rPh sb="3" eb="5">
      <t>シンキ</t>
    </rPh>
    <rPh sb="6" eb="8">
      <t>サイヨウ</t>
    </rPh>
    <rPh sb="11" eb="14">
      <t>ジュウギョウイン</t>
    </rPh>
    <rPh sb="14" eb="15">
      <t>スウ</t>
    </rPh>
    <phoneticPr fontId="2"/>
  </si>
  <si>
    <t>(4)事業再編に伴い出向または解雇される従業員数</t>
    <phoneticPr fontId="2"/>
  </si>
  <si>
    <t>出向予定人員数</t>
    <rPh sb="0" eb="2">
      <t>シュッコウ</t>
    </rPh>
    <rPh sb="2" eb="4">
      <t>ヨテイ</t>
    </rPh>
    <rPh sb="4" eb="6">
      <t>ジンイン</t>
    </rPh>
    <rPh sb="6" eb="7">
      <t>スウ</t>
    </rPh>
    <phoneticPr fontId="2"/>
  </si>
  <si>
    <t>転籍予定人員数</t>
    <rPh sb="0" eb="2">
      <t>テンセキ</t>
    </rPh>
    <rPh sb="2" eb="4">
      <t>ヨテイ</t>
    </rPh>
    <rPh sb="4" eb="6">
      <t>ジンイン</t>
    </rPh>
    <rPh sb="6" eb="7">
      <t>スウ</t>
    </rPh>
    <phoneticPr fontId="2"/>
  </si>
  <si>
    <t>解雇予定人員数</t>
    <rPh sb="0" eb="2">
      <t>カイコ</t>
    </rPh>
    <rPh sb="2" eb="4">
      <t>ヨテイ</t>
    </rPh>
    <rPh sb="4" eb="6">
      <t>ジンイン</t>
    </rPh>
    <rPh sb="6" eb="7">
      <t>スウ</t>
    </rPh>
    <phoneticPr fontId="2"/>
  </si>
  <si>
    <t>名</t>
    <rPh sb="0" eb="1">
      <t>メイ</t>
    </rPh>
    <phoneticPr fontId="2"/>
  </si>
  <si>
    <t>申請年度</t>
    <rPh sb="0" eb="2">
      <t>シンセイ</t>
    </rPh>
    <rPh sb="2" eb="4">
      <t>ネンド</t>
    </rPh>
    <phoneticPr fontId="2"/>
  </si>
  <si>
    <t>*1</t>
    <phoneticPr fontId="2"/>
  </si>
  <si>
    <t>*2</t>
    <phoneticPr fontId="2"/>
  </si>
  <si>
    <t>増加要因は正の値で減少要因は負の値で入力</t>
    <rPh sb="0" eb="2">
      <t>ゾウカ</t>
    </rPh>
    <rPh sb="2" eb="4">
      <t>ヨウイン</t>
    </rPh>
    <rPh sb="5" eb="6">
      <t>セイ</t>
    </rPh>
    <rPh sb="7" eb="8">
      <t>アタイ</t>
    </rPh>
    <rPh sb="9" eb="11">
      <t>ゲンショウ</t>
    </rPh>
    <rPh sb="11" eb="13">
      <t>ヨウイン</t>
    </rPh>
    <rPh sb="14" eb="15">
      <t>フ</t>
    </rPh>
    <rPh sb="16" eb="17">
      <t>アタイ</t>
    </rPh>
    <rPh sb="18" eb="20">
      <t>ニュウリョク</t>
    </rPh>
    <phoneticPr fontId="2"/>
  </si>
  <si>
    <t>（注）</t>
    <rPh sb="1" eb="2">
      <t>チュウ</t>
    </rPh>
    <phoneticPr fontId="2"/>
  </si>
  <si>
    <t>・その他増減欄に記載の場合、増減の内容について記載すること。</t>
    <rPh sb="3" eb="4">
      <t>タ</t>
    </rPh>
    <rPh sb="4" eb="6">
      <t>ゾウゲン</t>
    </rPh>
    <rPh sb="6" eb="7">
      <t>ラン</t>
    </rPh>
    <rPh sb="8" eb="10">
      <t>キサイ</t>
    </rPh>
    <rPh sb="11" eb="13">
      <t>バアイ</t>
    </rPh>
    <rPh sb="14" eb="16">
      <t>ゾウゲン</t>
    </rPh>
    <rPh sb="17" eb="19">
      <t>ナイヨウ</t>
    </rPh>
    <rPh sb="23" eb="25">
      <t>キサイ</t>
    </rPh>
    <phoneticPr fontId="2"/>
  </si>
  <si>
    <t>・新規入社の従業員は期首から期末までの1年間の新規入社の従業員数を記入。</t>
    <rPh sb="1" eb="3">
      <t>シンキ</t>
    </rPh>
    <rPh sb="3" eb="5">
      <t>ニュウシャ</t>
    </rPh>
    <rPh sb="6" eb="9">
      <t>ジュウギョウイン</t>
    </rPh>
    <rPh sb="10" eb="12">
      <t>キシュ</t>
    </rPh>
    <rPh sb="14" eb="16">
      <t>キマツ</t>
    </rPh>
    <rPh sb="20" eb="22">
      <t>ネンカン</t>
    </rPh>
    <rPh sb="23" eb="25">
      <t>シンキ</t>
    </rPh>
    <rPh sb="25" eb="27">
      <t>ニュウシャ</t>
    </rPh>
    <rPh sb="28" eb="31">
      <t>ジュウギョウイン</t>
    </rPh>
    <rPh sb="31" eb="32">
      <t>スウ</t>
    </rPh>
    <rPh sb="33" eb="35">
      <t>キニュウ</t>
    </rPh>
    <phoneticPr fontId="2"/>
  </si>
  <si>
    <t>・申請年度の期末は事業再編直前の従業員数を記載。事業再編計画の開始時期の従業員数を記入</t>
    <rPh sb="1" eb="3">
      <t>シンセイ</t>
    </rPh>
    <rPh sb="3" eb="5">
      <t>ネンド</t>
    </rPh>
    <rPh sb="6" eb="8">
      <t>キマツ</t>
    </rPh>
    <rPh sb="9" eb="11">
      <t>ジギョウ</t>
    </rPh>
    <rPh sb="11" eb="13">
      <t>サイヘン</t>
    </rPh>
    <rPh sb="13" eb="15">
      <t>チョクゼン</t>
    </rPh>
    <rPh sb="16" eb="19">
      <t>ジュウギョウイン</t>
    </rPh>
    <rPh sb="19" eb="20">
      <t>スウ</t>
    </rPh>
    <rPh sb="21" eb="23">
      <t>キサイ</t>
    </rPh>
    <rPh sb="24" eb="26">
      <t>ジギョウ</t>
    </rPh>
    <rPh sb="26" eb="28">
      <t>サイヘン</t>
    </rPh>
    <rPh sb="28" eb="30">
      <t>ケイカク</t>
    </rPh>
    <rPh sb="31" eb="33">
      <t>カイシ</t>
    </rPh>
    <rPh sb="33" eb="35">
      <t>ジキ</t>
    </rPh>
    <rPh sb="36" eb="39">
      <t>ジュウギョウイン</t>
    </rPh>
    <rPh sb="39" eb="40">
      <t>スウ</t>
    </rPh>
    <rPh sb="41" eb="43">
      <t>キニュウ</t>
    </rPh>
    <phoneticPr fontId="2"/>
  </si>
  <si>
    <t>その他増減(*2)</t>
    <rPh sb="2" eb="3">
      <t>タ</t>
    </rPh>
    <rPh sb="3" eb="5">
      <t>ゾウゲン</t>
    </rPh>
    <phoneticPr fontId="2"/>
  </si>
  <si>
    <t>当期末(*1)</t>
    <rPh sb="0" eb="1">
      <t>トウ</t>
    </rPh>
    <phoneticPr fontId="2"/>
  </si>
  <si>
    <t>前期末(*1)</t>
    <rPh sb="0" eb="1">
      <t>ゼン</t>
    </rPh>
    <rPh sb="1" eb="3">
      <t>キマツ</t>
    </rPh>
    <phoneticPr fontId="2"/>
  </si>
  <si>
    <t>再編減(*1)</t>
    <rPh sb="0" eb="2">
      <t>サイヘン</t>
    </rPh>
    <rPh sb="2" eb="3">
      <t>ゲン</t>
    </rPh>
    <phoneticPr fontId="2"/>
  </si>
  <si>
    <t>再編増(*1)</t>
    <rPh sb="0" eb="2">
      <t>サイヘン</t>
    </rPh>
    <rPh sb="2" eb="3">
      <t>ゾウ</t>
    </rPh>
    <phoneticPr fontId="2"/>
  </si>
  <si>
    <t>期首(*1)</t>
    <phoneticPr fontId="2"/>
  </si>
  <si>
    <t>期首(*1)</t>
    <phoneticPr fontId="2"/>
  </si>
  <si>
    <t>・基準年度は事業構造の変更を行う前の事業年度を指し、申請年度を事業構造の変更を含む事業年度を指す。</t>
    <rPh sb="1" eb="3">
      <t>キジュン</t>
    </rPh>
    <rPh sb="3" eb="5">
      <t>ネンド</t>
    </rPh>
    <rPh sb="6" eb="8">
      <t>ジギョウ</t>
    </rPh>
    <rPh sb="8" eb="10">
      <t>コウゾウ</t>
    </rPh>
    <rPh sb="11" eb="13">
      <t>ヘンコウ</t>
    </rPh>
    <rPh sb="14" eb="15">
      <t>オコナ</t>
    </rPh>
    <rPh sb="16" eb="17">
      <t>マエ</t>
    </rPh>
    <rPh sb="18" eb="20">
      <t>ジギョウ</t>
    </rPh>
    <rPh sb="20" eb="22">
      <t>ネンド</t>
    </rPh>
    <rPh sb="23" eb="24">
      <t>サ</t>
    </rPh>
    <rPh sb="26" eb="28">
      <t>シンセイ</t>
    </rPh>
    <rPh sb="28" eb="30">
      <t>ネンド</t>
    </rPh>
    <rPh sb="31" eb="33">
      <t>ジギョウ</t>
    </rPh>
    <rPh sb="33" eb="35">
      <t>コウゾウ</t>
    </rPh>
    <rPh sb="36" eb="38">
      <t>ヘンコウ</t>
    </rPh>
    <rPh sb="39" eb="40">
      <t>フク</t>
    </rPh>
    <rPh sb="41" eb="43">
      <t>ジギョウ</t>
    </rPh>
    <rPh sb="43" eb="45">
      <t>ネンド</t>
    </rPh>
    <rPh sb="46" eb="47">
      <t>サ</t>
    </rPh>
    <phoneticPr fontId="2"/>
  </si>
  <si>
    <t>・ここで記載した従業員数の数値は申請書に記載の数値と一致させること(以下参照)</t>
    <rPh sb="4" eb="6">
      <t>キサイ</t>
    </rPh>
    <rPh sb="8" eb="11">
      <t>ジュウギョウイン</t>
    </rPh>
    <rPh sb="11" eb="12">
      <t>スウ</t>
    </rPh>
    <rPh sb="13" eb="15">
      <t>スウチ</t>
    </rPh>
    <rPh sb="16" eb="19">
      <t>シンセイショ</t>
    </rPh>
    <rPh sb="20" eb="22">
      <t>キサイ</t>
    </rPh>
    <rPh sb="23" eb="25">
      <t>スウチ</t>
    </rPh>
    <rPh sb="26" eb="28">
      <t>イッチ</t>
    </rPh>
    <rPh sb="34" eb="36">
      <t>イカ</t>
    </rPh>
    <rPh sb="36" eb="38">
      <t>サンショウ</t>
    </rPh>
    <phoneticPr fontId="2"/>
  </si>
  <si>
    <t>2023年度【実績】</t>
    <rPh sb="4" eb="6">
      <t>ネンド</t>
    </rPh>
    <rPh sb="7" eb="9">
      <t>ジッセキ</t>
    </rPh>
    <phoneticPr fontId="2"/>
  </si>
  <si>
    <t>2024年度【計画】</t>
    <rPh sb="4" eb="6">
      <t>ネンド</t>
    </rPh>
    <rPh sb="7" eb="9">
      <t>ケイカク</t>
    </rPh>
    <phoneticPr fontId="2"/>
  </si>
  <si>
    <t>2025年度【計画】</t>
    <rPh sb="4" eb="6">
      <t>ネンド</t>
    </rPh>
    <rPh sb="7" eb="9">
      <t>ケイカク</t>
    </rPh>
    <phoneticPr fontId="2"/>
  </si>
  <si>
    <t>2026年度【計画】</t>
    <rPh sb="4" eb="6">
      <t>ネンド</t>
    </rPh>
    <rPh sb="7" eb="9">
      <t>ケイカク</t>
    </rPh>
    <phoneticPr fontId="2"/>
  </si>
  <si>
    <t>2027年度【計画】</t>
    <rPh sb="4" eb="6">
      <t>ネンド</t>
    </rPh>
    <rPh sb="7" eb="9">
      <t>ケイカク</t>
    </rPh>
    <phoneticPr fontId="2"/>
  </si>
  <si>
    <t>2028年度【計画】</t>
    <rPh sb="4" eb="6">
      <t>ネンド</t>
    </rPh>
    <rPh sb="7" eb="9">
      <t>ケイカク</t>
    </rPh>
    <phoneticPr fontId="2"/>
  </si>
  <si>
    <t>2025年3月末</t>
    <rPh sb="4" eb="5">
      <t>ネン</t>
    </rPh>
    <rPh sb="6" eb="8">
      <t>ガツマツ</t>
    </rPh>
    <phoneticPr fontId="2"/>
  </si>
  <si>
    <t>2026年3月末</t>
    <rPh sb="4" eb="5">
      <t>ネン</t>
    </rPh>
    <rPh sb="6" eb="8">
      <t>ガツマツ</t>
    </rPh>
    <phoneticPr fontId="2"/>
  </si>
  <si>
    <t>2024年3月末</t>
    <rPh sb="4" eb="5">
      <t>ネン</t>
    </rPh>
    <rPh sb="5" eb="6">
      <t>ヘイネン</t>
    </rPh>
    <rPh sb="6" eb="8">
      <t>ガツマツ</t>
    </rPh>
    <phoneticPr fontId="2"/>
  </si>
  <si>
    <t>2027年3月末</t>
    <rPh sb="4" eb="5">
      <t>ネン</t>
    </rPh>
    <rPh sb="6" eb="8">
      <t>ガツマツ</t>
    </rPh>
    <phoneticPr fontId="2"/>
  </si>
  <si>
    <t>売上高</t>
    <rPh sb="0" eb="3">
      <t>ウリアゲダカ</t>
    </rPh>
    <phoneticPr fontId="2"/>
  </si>
  <si>
    <t>国債及び地方債</t>
    <rPh sb="0" eb="2">
      <t>コクサイ</t>
    </rPh>
    <rPh sb="2" eb="3">
      <t>オヨ</t>
    </rPh>
    <rPh sb="4" eb="7">
      <t>チホウサイ</t>
    </rPh>
    <phoneticPr fontId="2"/>
  </si>
  <si>
    <t>特殊債</t>
    <rPh sb="0" eb="2">
      <t>トクシュ</t>
    </rPh>
    <rPh sb="2" eb="3">
      <t>サイ</t>
    </rPh>
    <phoneticPr fontId="2"/>
  </si>
  <si>
    <t>金融債</t>
    <rPh sb="0" eb="3">
      <t>キンユウサイ</t>
    </rPh>
    <phoneticPr fontId="2"/>
  </si>
  <si>
    <t>格付「BBB」相当以上の債券を発行している会社の発行するすべての債券及び株式</t>
    <rPh sb="0" eb="2">
      <t>カクヅ</t>
    </rPh>
    <rPh sb="7" eb="11">
      <t>ソウトウイジョウ</t>
    </rPh>
    <rPh sb="12" eb="14">
      <t>サイケン</t>
    </rPh>
    <rPh sb="32" eb="34">
      <t>サイケン</t>
    </rPh>
    <phoneticPr fontId="2"/>
  </si>
  <si>
    <t>事業債</t>
    <rPh sb="0" eb="3">
      <t>ジギョウサイ</t>
    </rPh>
    <phoneticPr fontId="2"/>
  </si>
  <si>
    <t>証券取引所上場株式及び店頭公開株式並びに証券取引所上場会社発行の非上場株式</t>
    <rPh sb="0" eb="9">
      <t>ショウケントリヒキジョジョウジョウカブシキ</t>
    </rPh>
    <rPh sb="9" eb="10">
      <t>オヨ</t>
    </rPh>
    <rPh sb="11" eb="17">
      <t>テントウコウカイカブシキ</t>
    </rPh>
    <rPh sb="17" eb="18">
      <t>ナラ</t>
    </rPh>
    <rPh sb="20" eb="25">
      <t>ショウケントリヒキジョ</t>
    </rPh>
    <rPh sb="25" eb="31">
      <t>ジョウジョウカイシャハッコウ</t>
    </rPh>
    <rPh sb="32" eb="37">
      <t>ヒジョウジョウカブシキ</t>
    </rPh>
    <phoneticPr fontId="2"/>
  </si>
  <si>
    <t>①～⑦のいずれに該当するかを記載する。</t>
    <rPh sb="8" eb="10">
      <t>ガイトウ</t>
    </rPh>
    <rPh sb="14" eb="16">
      <t>キサイ</t>
    </rPh>
    <phoneticPr fontId="2"/>
  </si>
  <si>
    <t>2028年3月末</t>
    <rPh sb="4" eb="5">
      <t>ネン</t>
    </rPh>
    <rPh sb="6" eb="8">
      <t>ガツマツ</t>
    </rPh>
    <phoneticPr fontId="2"/>
  </si>
  <si>
    <t>2029年3月末</t>
    <rPh sb="4" eb="5">
      <t>ネン</t>
    </rPh>
    <rPh sb="6" eb="8">
      <t>ガツマツ</t>
    </rPh>
    <phoneticPr fontId="2"/>
  </si>
  <si>
    <t>申請年度に当たっては当期末に再編直前の従業員数を記載。再編による増減を基準年度の決算月末で加味し、</t>
    <rPh sb="0" eb="2">
      <t>シンセイ</t>
    </rPh>
    <rPh sb="2" eb="4">
      <t>ネンド</t>
    </rPh>
    <rPh sb="5" eb="6">
      <t>ア</t>
    </rPh>
    <rPh sb="10" eb="11">
      <t>トウ</t>
    </rPh>
    <rPh sb="11" eb="13">
      <t>キマツ</t>
    </rPh>
    <rPh sb="14" eb="16">
      <t>サイヘン</t>
    </rPh>
    <rPh sb="16" eb="18">
      <t>チョクゼン</t>
    </rPh>
    <rPh sb="19" eb="22">
      <t>ジュウギョウイン</t>
    </rPh>
    <rPh sb="22" eb="23">
      <t>スウ</t>
    </rPh>
    <rPh sb="24" eb="26">
      <t>キサイ</t>
    </rPh>
    <rPh sb="35" eb="39">
      <t>キジュンネンド</t>
    </rPh>
    <rPh sb="40" eb="43">
      <t>ケッサンツキ</t>
    </rPh>
    <phoneticPr fontId="2"/>
  </si>
  <si>
    <t>再編直後の従業員数が翌年度期首の欄に自動で入力される(同日に新規入社する従業員は含まれていない)。</t>
    <rPh sb="0" eb="2">
      <t>サイヘン</t>
    </rPh>
    <rPh sb="2" eb="4">
      <t>チョクゴ</t>
    </rPh>
    <rPh sb="5" eb="8">
      <t>ジュウギョウイン</t>
    </rPh>
    <rPh sb="8" eb="9">
      <t>スウ</t>
    </rPh>
    <rPh sb="10" eb="13">
      <t>ヨクネンド</t>
    </rPh>
    <rPh sb="13" eb="15">
      <t>キシュ</t>
    </rPh>
    <rPh sb="16" eb="17">
      <t>ラン</t>
    </rPh>
    <rPh sb="18" eb="20">
      <t>ジドウ</t>
    </rPh>
    <rPh sb="21" eb="23">
      <t>ニュウリョク</t>
    </rPh>
    <rPh sb="27" eb="29">
      <t>ドウジツ</t>
    </rPh>
    <rPh sb="30" eb="32">
      <t>シンキ</t>
    </rPh>
    <rPh sb="32" eb="34">
      <t>ニュウシャ</t>
    </rPh>
    <rPh sb="36" eb="39">
      <t>ジュウギョウイン</t>
    </rPh>
    <rPh sb="40" eb="41">
      <t>フク</t>
    </rPh>
    <phoneticPr fontId="2"/>
  </si>
  <si>
    <t>特別事業再編</t>
    <rPh sb="0" eb="2">
      <t>トクベツ</t>
    </rPh>
    <rPh sb="2" eb="4">
      <t>ジギョウ</t>
    </rPh>
    <rPh sb="4" eb="6">
      <t>サイヘン</t>
    </rPh>
    <phoneticPr fontId="2"/>
  </si>
  <si>
    <t>単位：%</t>
    <phoneticPr fontId="24"/>
  </si>
  <si>
    <t>賃上げ要件判定シート</t>
    <rPh sb="0" eb="2">
      <t>チンア</t>
    </rPh>
    <rPh sb="3" eb="5">
      <t>ヨウケン</t>
    </rPh>
    <rPh sb="5" eb="7">
      <t>ハンテイ</t>
    </rPh>
    <phoneticPr fontId="2"/>
  </si>
  <si>
    <t>給与支給総額の上昇率</t>
    <phoneticPr fontId="24"/>
  </si>
  <si>
    <t>計画終了時の判定</t>
    <rPh sb="0" eb="5">
      <t>ケイカクシュウリョウジ</t>
    </rPh>
    <rPh sb="6" eb="8">
      <t>ハンテイ</t>
    </rPh>
    <phoneticPr fontId="2"/>
  </si>
  <si>
    <t>雇用者給与等支給額（事業部門において常時使用する従業員）</t>
    <rPh sb="0" eb="9">
      <t>コヨウシャキュウヨトウシキュウガク</t>
    </rPh>
    <phoneticPr fontId="24"/>
  </si>
  <si>
    <t>（イ）有利子負債がキャッシュフローの１０倍以内であること(○○年○月期）</t>
    <rPh sb="3" eb="6">
      <t>ユウリシ</t>
    </rPh>
    <rPh sb="6" eb="8">
      <t>フサイ</t>
    </rPh>
    <rPh sb="20" eb="21">
      <t>バイ</t>
    </rPh>
    <rPh sb="21" eb="23">
      <t>イナイ</t>
    </rPh>
    <phoneticPr fontId="2"/>
  </si>
  <si>
    <t>（○○年○月期）</t>
    <rPh sb="3" eb="4">
      <t>ドシ</t>
    </rPh>
    <rPh sb="5" eb="7">
      <t>ガツキ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</si>
</sst>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 &quot;0.0"/>
    <numFmt numFmtId="177" formatCode="#,##0;&quot;▲ &quot;#,##0"/>
    <numFmt numFmtId="178" formatCode="#,##0.0;&quot;▲ &quot;#,##0.0"/>
    <numFmt numFmtId="179" formatCode="0.00_);[Red]\(0.00\)"/>
    <numFmt numFmtId="180" formatCode="#,##0.0_ ;[Red]\-#,##0.0\ "/>
    <numFmt numFmtId="181" formatCode="0.0%"/>
    <numFmt numFmtId="182" formatCode="#,##0;&quot;△ &quot;#,##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9"/>
      <color indexed="9"/>
      <name val="ＭＳ Ｐゴシック"/>
      <family val="3"/>
      <charset val="128"/>
    </font>
    <font>
      <sz val="10"/>
      <color indexed="9"/>
      <name val="ＭＳ Ｐゴシック"/>
      <family val="3"/>
      <charset val="128"/>
    </font>
    <font>
      <b/>
      <u/>
      <sz val="11"/>
      <name val="ＭＳ Ｐゴシック"/>
      <family val="3"/>
      <charset val="128"/>
    </font>
    <font>
      <sz val="10"/>
      <name val="ＭＳ Ｐゴシック"/>
      <family val="3"/>
      <charset val="128"/>
    </font>
    <font>
      <sz val="10"/>
      <color indexed="8"/>
      <name val="ＭＳ Ｐゴシック"/>
      <family val="3"/>
      <charset val="128"/>
    </font>
    <font>
      <b/>
      <sz val="9"/>
      <color indexed="8"/>
      <name val="ＭＳ Ｐゴシック"/>
      <family val="3"/>
      <charset val="128"/>
    </font>
    <font>
      <b/>
      <sz val="10"/>
      <color indexed="8"/>
      <name val="ＭＳ Ｐゴシック"/>
      <family val="3"/>
      <charset val="128"/>
    </font>
    <font>
      <b/>
      <sz val="11"/>
      <name val="ＭＳ Ｐゴシック"/>
      <family val="3"/>
      <charset val="128"/>
    </font>
    <font>
      <b/>
      <sz val="10"/>
      <name val="ＭＳ Ｐゴシック"/>
      <family val="3"/>
      <charset val="128"/>
    </font>
    <font>
      <b/>
      <u/>
      <sz val="16"/>
      <name val="ＭＳ Ｐゴシック"/>
      <family val="3"/>
      <charset val="128"/>
    </font>
    <font>
      <b/>
      <sz val="10"/>
      <color rgb="FF00B050"/>
      <name val="ＭＳ Ｐゴシック"/>
      <family val="3"/>
      <charset val="128"/>
    </font>
    <font>
      <sz val="9"/>
      <color theme="0"/>
      <name val="ＭＳ Ｐゴシック"/>
      <family val="3"/>
      <charset val="128"/>
    </font>
    <font>
      <sz val="10"/>
      <color theme="0"/>
      <name val="ＭＳ Ｐゴシック"/>
      <family val="3"/>
      <charset val="128"/>
    </font>
    <font>
      <sz val="11"/>
      <color theme="0"/>
      <name val="ＭＳ Ｐゴシック"/>
      <family val="3"/>
      <charset val="128"/>
    </font>
    <font>
      <sz val="11"/>
      <color rgb="FF3333CC"/>
      <name val="ＭＳ Ｐゴシック"/>
      <family val="3"/>
      <charset val="128"/>
    </font>
    <font>
      <sz val="11"/>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s>
  <fills count="11">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tint="-0.499984740745262"/>
        <bgColor indexed="64"/>
      </patternFill>
    </fill>
  </fills>
  <borders count="103">
    <border>
      <left/>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9"/>
      </left>
      <right/>
      <top style="thin">
        <color indexed="64"/>
      </top>
      <bottom style="thin">
        <color indexed="9"/>
      </bottom>
      <diagonal/>
    </border>
    <border>
      <left style="thin">
        <color indexed="9"/>
      </left>
      <right/>
      <top style="thin">
        <color indexed="9"/>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9"/>
      </bottom>
      <diagonal/>
    </border>
    <border>
      <left style="thin">
        <color indexed="9"/>
      </left>
      <right/>
      <top style="medium">
        <color indexed="64"/>
      </top>
      <bottom style="thin">
        <color indexed="9"/>
      </bottom>
      <diagonal/>
    </border>
    <border>
      <left style="medium">
        <color indexed="64"/>
      </left>
      <right/>
      <top style="thin">
        <color indexed="9"/>
      </top>
      <bottom style="thin">
        <color indexed="64"/>
      </bottom>
      <diagonal/>
    </border>
    <border>
      <left style="thin">
        <color indexed="9"/>
      </left>
      <right style="thin">
        <color indexed="9"/>
      </right>
      <top style="medium">
        <color indexed="64"/>
      </top>
      <bottom/>
      <diagonal/>
    </border>
    <border>
      <left style="thin">
        <color indexed="9"/>
      </left>
      <right style="thin">
        <color indexed="9"/>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style="thin">
        <color indexed="9"/>
      </left>
      <right style="thin">
        <color indexed="9"/>
      </right>
      <top style="thin">
        <color indexed="64"/>
      </top>
      <bottom/>
      <diagonal/>
    </border>
    <border>
      <left/>
      <right/>
      <top/>
      <bottom style="double">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ck">
        <color indexed="64"/>
      </right>
      <top style="hair">
        <color indexed="64"/>
      </top>
      <bottom style="double">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indexed="64"/>
      </left>
      <right/>
      <top style="hair">
        <color indexed="64"/>
      </top>
      <bottom style="hair">
        <color indexed="64"/>
      </bottom>
      <diagonal/>
    </border>
    <border diagonalUp="1">
      <left style="hair">
        <color auto="1"/>
      </left>
      <right style="hair">
        <color auto="1"/>
      </right>
      <top style="hair">
        <color auto="1"/>
      </top>
      <bottom style="hair">
        <color auto="1"/>
      </bottom>
      <diagonal style="hair">
        <color auto="1"/>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397">
    <xf numFmtId="0" fontId="0" fillId="0" borderId="0" xfId="0"/>
    <xf numFmtId="0" fontId="0" fillId="0" borderId="0" xfId="0" applyAlignment="1">
      <alignment horizontal="center"/>
    </xf>
    <xf numFmtId="0" fontId="0" fillId="0" borderId="1" xfId="0" applyBorder="1"/>
    <xf numFmtId="0" fontId="0" fillId="0" borderId="0" xfId="0" applyAlignment="1">
      <alignment horizontal="right"/>
    </xf>
    <xf numFmtId="0" fontId="0" fillId="0" borderId="0" xfId="0" applyBorder="1"/>
    <xf numFmtId="38" fontId="0" fillId="0" borderId="2" xfId="2" applyFont="1" applyBorder="1"/>
    <xf numFmtId="38" fontId="0" fillId="0" borderId="0" xfId="0" applyNumberFormat="1"/>
    <xf numFmtId="38" fontId="0" fillId="0" borderId="2" xfId="2" applyFont="1" applyBorder="1" applyAlignment="1">
      <alignment horizontal="right"/>
    </xf>
    <xf numFmtId="0" fontId="0" fillId="0" borderId="0" xfId="0" applyAlignment="1">
      <alignment horizontal="center" wrapText="1"/>
    </xf>
    <xf numFmtId="38" fontId="0" fillId="0" borderId="3" xfId="0" applyNumberFormat="1" applyBorder="1"/>
    <xf numFmtId="0" fontId="0" fillId="0" borderId="3" xfId="0" applyBorder="1" applyAlignment="1">
      <alignment horizontal="right"/>
    </xf>
    <xf numFmtId="0" fontId="0" fillId="0" borderId="4" xfId="0" applyBorder="1"/>
    <xf numFmtId="0" fontId="0" fillId="0" borderId="5" xfId="0" applyBorder="1"/>
    <xf numFmtId="0" fontId="0" fillId="0" borderId="6" xfId="0" applyBorder="1"/>
    <xf numFmtId="0" fontId="3" fillId="0" borderId="0" xfId="0" applyFont="1"/>
    <xf numFmtId="0" fontId="3" fillId="0" borderId="0" xfId="0" applyFont="1" applyBorder="1"/>
    <xf numFmtId="0" fontId="4" fillId="0" borderId="0" xfId="0" applyFont="1"/>
    <xf numFmtId="0" fontId="3" fillId="0" borderId="0" xfId="0" applyFont="1" applyBorder="1" applyProtection="1"/>
    <xf numFmtId="0" fontId="3" fillId="0" borderId="3" xfId="0" applyFont="1" applyBorder="1"/>
    <xf numFmtId="0" fontId="3" fillId="0" borderId="3" xfId="0" applyFont="1" applyBorder="1" applyProtection="1"/>
    <xf numFmtId="0" fontId="3" fillId="0" borderId="7" xfId="0" applyFont="1" applyBorder="1"/>
    <xf numFmtId="0" fontId="3" fillId="0" borderId="4" xfId="0" applyFont="1" applyBorder="1"/>
    <xf numFmtId="0" fontId="3" fillId="0" borderId="5" xfId="0" applyFont="1" applyBorder="1"/>
    <xf numFmtId="0" fontId="0" fillId="0" borderId="0" xfId="0" quotePrefix="1"/>
    <xf numFmtId="38" fontId="0" fillId="0" borderId="0" xfId="2" applyFont="1" applyBorder="1"/>
    <xf numFmtId="0" fontId="1" fillId="0" borderId="0" xfId="0" applyFont="1"/>
    <xf numFmtId="0" fontId="3" fillId="0" borderId="6" xfId="0" applyFont="1" applyBorder="1"/>
    <xf numFmtId="0" fontId="0" fillId="0" borderId="0" xfId="0" applyAlignment="1">
      <alignment horizontal="left"/>
    </xf>
    <xf numFmtId="0" fontId="0" fillId="0" borderId="8" xfId="0" applyBorder="1" applyAlignment="1">
      <alignment horizontal="center"/>
    </xf>
    <xf numFmtId="0" fontId="0" fillId="0" borderId="8" xfId="0" applyBorder="1"/>
    <xf numFmtId="0" fontId="4" fillId="0" borderId="0" xfId="0" applyFont="1" applyAlignment="1">
      <alignment horizontal="center"/>
    </xf>
    <xf numFmtId="0" fontId="0" fillId="0" borderId="0" xfId="0" applyBorder="1" applyAlignment="1">
      <alignment horizontal="center"/>
    </xf>
    <xf numFmtId="38" fontId="8" fillId="2" borderId="9" xfId="2" applyNumberFormat="1" applyFont="1" applyFill="1" applyBorder="1" applyAlignment="1">
      <alignment horizontal="center" vertical="center"/>
    </xf>
    <xf numFmtId="38" fontId="9" fillId="2" borderId="10" xfId="2" applyNumberFormat="1" applyFont="1" applyFill="1" applyBorder="1" applyAlignment="1">
      <alignment horizontal="center" vertical="center"/>
    </xf>
    <xf numFmtId="0" fontId="0" fillId="3" borderId="0" xfId="0" applyFill="1" applyAlignment="1">
      <alignment horizontal="center"/>
    </xf>
    <xf numFmtId="0" fontId="0" fillId="0" borderId="11" xfId="0" applyBorder="1"/>
    <xf numFmtId="0" fontId="0" fillId="0" borderId="12" xfId="0" applyBorder="1"/>
    <xf numFmtId="0" fontId="0" fillId="0" borderId="13" xfId="0" applyBorder="1"/>
    <xf numFmtId="38" fontId="11" fillId="0" borderId="0" xfId="2" applyNumberFormat="1" applyFont="1" applyFill="1" applyAlignment="1">
      <alignment horizontal="centerContinuous" vertical="center"/>
    </xf>
    <xf numFmtId="38" fontId="11" fillId="0" borderId="0" xfId="2" applyNumberFormat="1" applyFont="1" applyFill="1" applyBorder="1" applyAlignment="1">
      <alignment horizontal="left" vertical="center"/>
    </xf>
    <xf numFmtId="0" fontId="12" fillId="0" borderId="0" xfId="0" applyFont="1" applyAlignment="1">
      <alignment horizontal="center"/>
    </xf>
    <xf numFmtId="0" fontId="13" fillId="0" borderId="0" xfId="0" applyFont="1" applyAlignment="1">
      <alignment horizontal="center"/>
    </xf>
    <xf numFmtId="38" fontId="11" fillId="0" borderId="0" xfId="2" applyNumberFormat="1" applyFont="1" applyFill="1" applyAlignment="1">
      <alignment vertical="center"/>
    </xf>
    <xf numFmtId="0" fontId="14" fillId="0" borderId="14" xfId="0" applyFont="1" applyFill="1" applyBorder="1" applyAlignment="1">
      <alignment horizontal="left" vertical="center"/>
    </xf>
    <xf numFmtId="38" fontId="14" fillId="0" borderId="8" xfId="2" applyFont="1" applyFill="1" applyBorder="1" applyAlignment="1">
      <alignment vertical="center"/>
    </xf>
    <xf numFmtId="38" fontId="12" fillId="0" borderId="8" xfId="2" applyFont="1" applyFill="1" applyBorder="1" applyAlignment="1">
      <alignment vertical="center"/>
    </xf>
    <xf numFmtId="0" fontId="11" fillId="0" borderId="15" xfId="0" applyFont="1" applyFill="1" applyBorder="1" applyAlignment="1">
      <alignment vertical="center"/>
    </xf>
    <xf numFmtId="0" fontId="0" fillId="0" borderId="0" xfId="0" applyFill="1" applyBorder="1" applyAlignment="1">
      <alignment vertical="center"/>
    </xf>
    <xf numFmtId="181" fontId="12" fillId="0" borderId="16" xfId="1" applyNumberFormat="1" applyFont="1" applyFill="1" applyBorder="1" applyAlignment="1">
      <alignment horizontal="center" vertical="center"/>
    </xf>
    <xf numFmtId="181" fontId="12" fillId="0" borderId="8" xfId="1" applyNumberFormat="1" applyFont="1" applyFill="1" applyBorder="1" applyAlignment="1">
      <alignment vertical="center"/>
    </xf>
    <xf numFmtId="0" fontId="14" fillId="0" borderId="8" xfId="0" applyFont="1" applyFill="1" applyBorder="1"/>
    <xf numFmtId="181" fontId="12" fillId="0" borderId="3" xfId="1" applyNumberFormat="1" applyFont="1" applyFill="1" applyBorder="1" applyAlignment="1">
      <alignment horizontal="center" vertical="center"/>
    </xf>
    <xf numFmtId="0" fontId="12" fillId="0" borderId="14"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4" fillId="0" borderId="16" xfId="0" applyFont="1" applyFill="1" applyBorder="1" applyAlignment="1">
      <alignment horizontal="left" vertical="center"/>
    </xf>
    <xf numFmtId="0" fontId="12" fillId="0" borderId="16" xfId="0" applyFont="1" applyFill="1" applyBorder="1" applyAlignment="1">
      <alignment horizontal="center" vertical="center"/>
    </xf>
    <xf numFmtId="0" fontId="14" fillId="0" borderId="18" xfId="0" applyFont="1" applyFill="1" applyBorder="1" applyAlignment="1">
      <alignment horizontal="left" vertical="center"/>
    </xf>
    <xf numFmtId="0" fontId="14" fillId="0" borderId="3"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38" fontId="15" fillId="0" borderId="0" xfId="2" applyFont="1" applyFill="1" applyAlignment="1">
      <alignment horizontal="left" vertical="center"/>
    </xf>
    <xf numFmtId="38" fontId="16" fillId="0" borderId="21" xfId="2" applyNumberFormat="1" applyFont="1" applyFill="1" applyBorder="1" applyAlignment="1">
      <alignment vertical="center" textRotation="255"/>
    </xf>
    <xf numFmtId="38" fontId="16" fillId="0" borderId="22" xfId="2" applyNumberFormat="1" applyFont="1" applyFill="1" applyBorder="1" applyAlignment="1">
      <alignment horizontal="right" vertical="center"/>
    </xf>
    <xf numFmtId="38" fontId="11" fillId="0" borderId="22" xfId="2" applyNumberFormat="1" applyFont="1" applyFill="1" applyBorder="1" applyAlignment="1">
      <alignment horizontal="right" vertical="center"/>
    </xf>
    <xf numFmtId="38" fontId="7" fillId="0" borderId="0" xfId="2" applyNumberFormat="1" applyFont="1" applyFill="1" applyBorder="1" applyAlignment="1">
      <alignment horizontal="distributed" vertical="center" wrapText="1"/>
    </xf>
    <xf numFmtId="38" fontId="11" fillId="0" borderId="23" xfId="2" applyNumberFormat="1" applyFont="1" applyFill="1" applyBorder="1" applyAlignment="1">
      <alignment horizontal="distributed" vertical="center" wrapText="1"/>
    </xf>
    <xf numFmtId="38" fontId="11" fillId="0" borderId="23" xfId="2" applyNumberFormat="1" applyFont="1" applyFill="1" applyBorder="1" applyAlignment="1">
      <alignment vertical="center"/>
    </xf>
    <xf numFmtId="38" fontId="16" fillId="0" borderId="24" xfId="2" applyNumberFormat="1" applyFont="1" applyFill="1" applyBorder="1" applyAlignment="1">
      <alignment vertical="center" textRotation="255"/>
    </xf>
    <xf numFmtId="38" fontId="11" fillId="0" borderId="25" xfId="2" applyNumberFormat="1" applyFont="1" applyFill="1" applyBorder="1" applyAlignment="1">
      <alignment horizontal="distributed" vertical="center" wrapText="1"/>
    </xf>
    <xf numFmtId="182" fontId="11" fillId="0" borderId="22" xfId="2" applyNumberFormat="1" applyFont="1" applyFill="1" applyBorder="1" applyAlignment="1">
      <alignment vertical="center"/>
    </xf>
    <xf numFmtId="38" fontId="16" fillId="0" borderId="12" xfId="2" applyNumberFormat="1" applyFont="1" applyFill="1" applyBorder="1" applyAlignment="1">
      <alignment vertical="center" textRotation="255"/>
    </xf>
    <xf numFmtId="182" fontId="11" fillId="0" borderId="26" xfId="2" applyNumberFormat="1" applyFont="1" applyFill="1" applyBorder="1" applyAlignment="1">
      <alignment vertical="center"/>
    </xf>
    <xf numFmtId="38" fontId="16" fillId="0" borderId="0" xfId="2" applyNumberFormat="1" applyFont="1" applyFill="1" applyAlignment="1">
      <alignment vertical="center"/>
    </xf>
    <xf numFmtId="182" fontId="16" fillId="0" borderId="22" xfId="2" applyNumberFormat="1" applyFont="1" applyFill="1" applyBorder="1" applyAlignment="1">
      <alignment vertical="center"/>
    </xf>
    <xf numFmtId="38" fontId="11" fillId="0" borderId="25" xfId="2" applyNumberFormat="1" applyFont="1" applyFill="1" applyBorder="1" applyAlignment="1">
      <alignment horizontal="right" vertical="center" wrapText="1"/>
    </xf>
    <xf numFmtId="38" fontId="11" fillId="0" borderId="21" xfId="2" applyNumberFormat="1" applyFont="1" applyFill="1" applyBorder="1" applyAlignment="1">
      <alignment vertical="center" textRotation="255"/>
    </xf>
    <xf numFmtId="38" fontId="11" fillId="0" borderId="23" xfId="2" applyNumberFormat="1" applyFont="1" applyFill="1" applyBorder="1" applyAlignment="1">
      <alignment horizontal="distributed" vertical="center"/>
    </xf>
    <xf numFmtId="38" fontId="18" fillId="0" borderId="27" xfId="2" applyNumberFormat="1" applyFont="1" applyFill="1" applyBorder="1" applyAlignment="1">
      <alignment horizontal="right" vertical="center" wrapText="1"/>
    </xf>
    <xf numFmtId="38" fontId="16" fillId="0" borderId="12" xfId="2" applyNumberFormat="1" applyFont="1" applyFill="1" applyBorder="1" applyAlignment="1">
      <alignment horizontal="distributed" vertical="center"/>
    </xf>
    <xf numFmtId="38" fontId="16" fillId="0" borderId="0" xfId="2" applyNumberFormat="1" applyFont="1" applyFill="1" applyBorder="1" applyAlignment="1">
      <alignment horizontal="distributed" vertical="center"/>
    </xf>
    <xf numFmtId="38" fontId="16" fillId="0" borderId="28" xfId="2" applyNumberFormat="1" applyFont="1" applyFill="1" applyBorder="1" applyAlignment="1">
      <alignment horizontal="right" vertical="center"/>
    </xf>
    <xf numFmtId="38" fontId="11" fillId="0" borderId="24" xfId="2" applyNumberFormat="1" applyFont="1" applyFill="1" applyBorder="1" applyAlignment="1">
      <alignment vertical="center" textRotation="255"/>
    </xf>
    <xf numFmtId="38" fontId="16" fillId="0" borderId="0" xfId="2" applyNumberFormat="1" applyFont="1" applyFill="1" applyAlignment="1">
      <alignment horizontal="centerContinuous" vertical="center"/>
    </xf>
    <xf numFmtId="38" fontId="11" fillId="0" borderId="0" xfId="2" applyNumberFormat="1" applyFont="1" applyFill="1" applyBorder="1" applyAlignment="1">
      <alignment horizontal="distributed" vertical="center"/>
    </xf>
    <xf numFmtId="38" fontId="11" fillId="0" borderId="0" xfId="2" applyNumberFormat="1" applyFont="1" applyFill="1" applyBorder="1" applyAlignment="1">
      <alignment horizontal="right" vertical="center"/>
    </xf>
    <xf numFmtId="38" fontId="11" fillId="0" borderId="0" xfId="2" applyNumberFormat="1" applyFont="1" applyFill="1" applyAlignment="1">
      <alignment horizontal="right" vertical="center"/>
    </xf>
    <xf numFmtId="38" fontId="16" fillId="0" borderId="0" xfId="2" applyNumberFormat="1" applyFont="1" applyFill="1" applyBorder="1" applyAlignment="1">
      <alignment horizontal="right" vertical="center"/>
    </xf>
    <xf numFmtId="38" fontId="18" fillId="0" borderId="29" xfId="2" applyNumberFormat="1" applyFont="1" applyFill="1" applyBorder="1" applyAlignment="1">
      <alignment horizontal="right" vertical="center" wrapText="1"/>
    </xf>
    <xf numFmtId="38" fontId="16" fillId="0" borderId="30" xfId="2" applyNumberFormat="1" applyFont="1" applyFill="1" applyBorder="1" applyAlignment="1">
      <alignment vertical="center" textRotation="255"/>
    </xf>
    <xf numFmtId="38" fontId="11" fillId="0" borderId="31" xfId="2" applyNumberFormat="1" applyFont="1" applyFill="1" applyBorder="1" applyAlignment="1">
      <alignment vertical="center"/>
    </xf>
    <xf numFmtId="38" fontId="11" fillId="0" borderId="0" xfId="2" applyNumberFormat="1" applyFont="1" applyFill="1" applyBorder="1" applyAlignment="1">
      <alignment vertical="center"/>
    </xf>
    <xf numFmtId="38" fontId="11" fillId="0" borderId="30" xfId="2" applyNumberFormat="1" applyFont="1" applyFill="1" applyBorder="1" applyAlignment="1">
      <alignment vertical="center" textRotation="255"/>
    </xf>
    <xf numFmtId="38" fontId="11" fillId="0" borderId="31" xfId="2" applyNumberFormat="1" applyFont="1" applyFill="1" applyBorder="1" applyAlignment="1">
      <alignment horizontal="distributed" vertical="center"/>
    </xf>
    <xf numFmtId="0" fontId="0" fillId="0" borderId="7" xfId="0" applyBorder="1"/>
    <xf numFmtId="0" fontId="3" fillId="0" borderId="12" xfId="0" applyFont="1" applyBorder="1" applyProtection="1"/>
    <xf numFmtId="0" fontId="3" fillId="0" borderId="5" xfId="0" applyFont="1" applyBorder="1" applyProtection="1"/>
    <xf numFmtId="0" fontId="10" fillId="0" borderId="0" xfId="0" applyFont="1" applyAlignment="1">
      <alignment horizontal="center"/>
    </xf>
    <xf numFmtId="0" fontId="15" fillId="0" borderId="0" xfId="0" applyFont="1"/>
    <xf numFmtId="0" fontId="0" fillId="5" borderId="11" xfId="0" applyFill="1" applyBorder="1"/>
    <xf numFmtId="0" fontId="0" fillId="5" borderId="7" xfId="0" applyFill="1" applyBorder="1"/>
    <xf numFmtId="0" fontId="0" fillId="5" borderId="4" xfId="0" applyFill="1" applyBorder="1"/>
    <xf numFmtId="0" fontId="0" fillId="5" borderId="12" xfId="0" applyFill="1" applyBorder="1"/>
    <xf numFmtId="0" fontId="0" fillId="5" borderId="0" xfId="0" applyFill="1" applyBorder="1"/>
    <xf numFmtId="182" fontId="0" fillId="5" borderId="2" xfId="0" applyNumberFormat="1" applyFill="1" applyBorder="1"/>
    <xf numFmtId="0" fontId="0" fillId="5" borderId="5" xfId="0" applyFill="1" applyBorder="1"/>
    <xf numFmtId="0" fontId="0" fillId="6" borderId="0" xfId="0" applyFont="1" applyFill="1" applyAlignment="1">
      <alignment horizontal="center"/>
    </xf>
    <xf numFmtId="0" fontId="0" fillId="7" borderId="0" xfId="0" applyFill="1" applyAlignment="1">
      <alignment horizontal="center"/>
    </xf>
    <xf numFmtId="0" fontId="0" fillId="4" borderId="0" xfId="0" applyFill="1" applyAlignment="1">
      <alignment horizontal="center"/>
    </xf>
    <xf numFmtId="0" fontId="0" fillId="5" borderId="13" xfId="0" applyFill="1" applyBorder="1"/>
    <xf numFmtId="0" fontId="0" fillId="5" borderId="3" xfId="0" applyFill="1" applyBorder="1"/>
    <xf numFmtId="0" fontId="0" fillId="5" borderId="6" xfId="0" applyFill="1" applyBorder="1"/>
    <xf numFmtId="182" fontId="0" fillId="0" borderId="0" xfId="0" applyNumberFormat="1"/>
    <xf numFmtId="182" fontId="15" fillId="0" borderId="0" xfId="0" applyNumberFormat="1" applyFont="1"/>
    <xf numFmtId="0" fontId="15" fillId="0" borderId="0" xfId="0" applyFont="1" applyAlignment="1">
      <alignment horizontal="center"/>
    </xf>
    <xf numFmtId="0" fontId="0" fillId="0" borderId="0" xfId="0" applyFont="1"/>
    <xf numFmtId="0" fontId="0" fillId="6" borderId="0" xfId="0" applyFont="1" applyFill="1" applyBorder="1" applyAlignment="1">
      <alignment horizontal="center"/>
    </xf>
    <xf numFmtId="0" fontId="0" fillId="7" borderId="12" xfId="0" applyFill="1" applyBorder="1" applyAlignment="1">
      <alignment horizontal="center"/>
    </xf>
    <xf numFmtId="0" fontId="0" fillId="4" borderId="0" xfId="0" applyFill="1" applyBorder="1" applyAlignment="1">
      <alignment horizontal="center"/>
    </xf>
    <xf numFmtId="182" fontId="0" fillId="5" borderId="0" xfId="0" applyNumberFormat="1" applyFill="1" applyBorder="1"/>
    <xf numFmtId="0" fontId="0" fillId="5" borderId="0" xfId="0" applyFont="1" applyFill="1" applyBorder="1" applyAlignment="1">
      <alignment horizontal="center"/>
    </xf>
    <xf numFmtId="0" fontId="0" fillId="5" borderId="0" xfId="0" applyFill="1" applyBorder="1" applyAlignment="1">
      <alignment horizontal="center"/>
    </xf>
    <xf numFmtId="0" fontId="15" fillId="5" borderId="12" xfId="0" applyFont="1" applyFill="1" applyBorder="1"/>
    <xf numFmtId="0" fontId="0" fillId="0" borderId="0" xfId="0" applyFill="1" applyAlignment="1">
      <alignment horizontal="center"/>
    </xf>
    <xf numFmtId="0" fontId="0" fillId="0" borderId="3" xfId="0" applyBorder="1"/>
    <xf numFmtId="0" fontId="0" fillId="0" borderId="32" xfId="0" applyBorder="1"/>
    <xf numFmtId="0" fontId="0" fillId="0" borderId="12" xfId="0" applyBorder="1" applyAlignment="1">
      <alignment horizontal="center"/>
    </xf>
    <xf numFmtId="0" fontId="5" fillId="0" borderId="0" xfId="0" applyFont="1"/>
    <xf numFmtId="0" fontId="3" fillId="0" borderId="11" xfId="0" applyFont="1" applyBorder="1"/>
    <xf numFmtId="0" fontId="3" fillId="0" borderId="6" xfId="0" applyFont="1" applyBorder="1" applyProtection="1"/>
    <xf numFmtId="38" fontId="0" fillId="0" borderId="0" xfId="0" applyNumberFormat="1" applyBorder="1"/>
    <xf numFmtId="38" fontId="6" fillId="4" borderId="2" xfId="2" applyFont="1" applyFill="1" applyBorder="1"/>
    <xf numFmtId="38" fontId="6" fillId="8" borderId="2" xfId="2" applyFont="1" applyFill="1" applyBorder="1"/>
    <xf numFmtId="0" fontId="0" fillId="0" borderId="16" xfId="0" applyFont="1" applyBorder="1" applyAlignment="1">
      <alignment horizontal="left" vertical="center"/>
    </xf>
    <xf numFmtId="0" fontId="0" fillId="0" borderId="17" xfId="0" applyFont="1" applyBorder="1" applyAlignment="1">
      <alignment horizontal="center" vertical="center"/>
    </xf>
    <xf numFmtId="0" fontId="12" fillId="4" borderId="0" xfId="0" applyFont="1" applyFill="1" applyAlignment="1">
      <alignment horizontal="center"/>
    </xf>
    <xf numFmtId="0" fontId="0" fillId="0" borderId="0" xfId="0" applyFont="1" applyFill="1" applyBorder="1" applyAlignment="1">
      <alignment vertical="center"/>
    </xf>
    <xf numFmtId="0" fontId="12" fillId="0" borderId="0" xfId="0" applyFont="1" applyFill="1" applyAlignment="1">
      <alignment horizontal="center"/>
    </xf>
    <xf numFmtId="38" fontId="11" fillId="0" borderId="26" xfId="2" applyNumberFormat="1" applyFont="1" applyFill="1" applyBorder="1" applyAlignment="1">
      <alignment horizontal="right" vertical="center"/>
    </xf>
    <xf numFmtId="0" fontId="10" fillId="4" borderId="0" xfId="0" applyFont="1" applyFill="1" applyBorder="1" applyAlignment="1">
      <alignment horizontal="center"/>
    </xf>
    <xf numFmtId="179" fontId="0" fillId="0" borderId="0" xfId="0" applyNumberFormat="1" applyBorder="1"/>
    <xf numFmtId="0" fontId="0" fillId="0" borderId="5" xfId="0" applyBorder="1" applyAlignment="1">
      <alignment horizontal="center"/>
    </xf>
    <xf numFmtId="0" fontId="17" fillId="0" borderId="0" xfId="0" applyFont="1" applyBorder="1" applyAlignment="1">
      <alignment horizontal="left"/>
    </xf>
    <xf numFmtId="0" fontId="11" fillId="0" borderId="20" xfId="0" applyFont="1" applyFill="1" applyBorder="1" applyAlignment="1">
      <alignment vertical="center"/>
    </xf>
    <xf numFmtId="0" fontId="0" fillId="0" borderId="20" xfId="0" applyFill="1" applyBorder="1" applyAlignment="1">
      <alignment vertical="center"/>
    </xf>
    <xf numFmtId="0" fontId="14" fillId="0" borderId="33" xfId="0" applyFont="1" applyFill="1" applyBorder="1"/>
    <xf numFmtId="0" fontId="14" fillId="0" borderId="20" xfId="0" applyFont="1" applyFill="1" applyBorder="1"/>
    <xf numFmtId="0" fontId="0" fillId="0" borderId="34" xfId="0" applyBorder="1" applyAlignment="1">
      <alignment vertical="center" wrapText="1"/>
    </xf>
    <xf numFmtId="0" fontId="11" fillId="0" borderId="35" xfId="0" applyFont="1" applyFill="1" applyBorder="1" applyAlignment="1">
      <alignment vertical="center"/>
    </xf>
    <xf numFmtId="0" fontId="11" fillId="0" borderId="36" xfId="0" applyFont="1" applyFill="1" applyBorder="1" applyAlignment="1">
      <alignment vertical="center"/>
    </xf>
    <xf numFmtId="38" fontId="14" fillId="0" borderId="37" xfId="2" applyFont="1" applyFill="1" applyBorder="1" applyAlignment="1">
      <alignment vertical="center"/>
    </xf>
    <xf numFmtId="181" fontId="12" fillId="0" borderId="37" xfId="1" applyNumberFormat="1" applyFont="1" applyFill="1" applyBorder="1" applyAlignment="1">
      <alignment vertical="center"/>
    </xf>
    <xf numFmtId="38" fontId="12" fillId="0" borderId="37" xfId="2" applyFont="1" applyFill="1" applyBorder="1" applyAlignment="1">
      <alignment vertical="center"/>
    </xf>
    <xf numFmtId="38" fontId="16" fillId="0" borderId="21" xfId="2" applyNumberFormat="1" applyFont="1" applyFill="1" applyBorder="1" applyAlignment="1">
      <alignment horizontal="right" vertical="center"/>
    </xf>
    <xf numFmtId="38" fontId="11" fillId="0" borderId="21" xfId="2" applyNumberFormat="1" applyFont="1" applyFill="1" applyBorder="1" applyAlignment="1">
      <alignment horizontal="right" vertical="center"/>
    </xf>
    <xf numFmtId="182" fontId="11" fillId="0" borderId="21" xfId="2" applyNumberFormat="1" applyFont="1" applyFill="1" applyBorder="1" applyAlignment="1">
      <alignment vertical="center"/>
    </xf>
    <xf numFmtId="182" fontId="11" fillId="0" borderId="24" xfId="2" applyNumberFormat="1" applyFont="1" applyFill="1" applyBorder="1" applyAlignment="1">
      <alignment vertical="center"/>
    </xf>
    <xf numFmtId="182" fontId="16" fillId="0" borderId="21" xfId="2" applyNumberFormat="1" applyFont="1" applyFill="1" applyBorder="1" applyAlignment="1">
      <alignment vertical="center"/>
    </xf>
    <xf numFmtId="38" fontId="16" fillId="0" borderId="30" xfId="2" applyNumberFormat="1" applyFont="1" applyFill="1" applyBorder="1" applyAlignment="1">
      <alignment horizontal="right" vertical="center"/>
    </xf>
    <xf numFmtId="38" fontId="16" fillId="0" borderId="38" xfId="2" applyNumberFormat="1" applyFont="1" applyFill="1" applyBorder="1" applyAlignment="1">
      <alignment vertical="center" textRotation="255"/>
    </xf>
    <xf numFmtId="38" fontId="16" fillId="0" borderId="39" xfId="2" applyNumberFormat="1" applyFont="1" applyFill="1" applyBorder="1" applyAlignment="1">
      <alignment vertical="center" textRotation="255"/>
    </xf>
    <xf numFmtId="38" fontId="16" fillId="0" borderId="20" xfId="2" applyNumberFormat="1" applyFont="1" applyFill="1" applyBorder="1" applyAlignment="1">
      <alignment vertical="center" textRotation="255"/>
    </xf>
    <xf numFmtId="38" fontId="16" fillId="0" borderId="40" xfId="2" applyNumberFormat="1" applyFont="1" applyFill="1" applyBorder="1" applyAlignment="1">
      <alignment vertical="center" textRotation="255"/>
    </xf>
    <xf numFmtId="38" fontId="11" fillId="0" borderId="40" xfId="2" applyNumberFormat="1" applyFont="1" applyFill="1" applyBorder="1" applyAlignment="1">
      <alignment vertical="center" textRotation="255"/>
    </xf>
    <xf numFmtId="38" fontId="11" fillId="0" borderId="38" xfId="2" applyNumberFormat="1" applyFont="1" applyFill="1" applyBorder="1" applyAlignment="1">
      <alignment vertical="center" textRotation="255"/>
    </xf>
    <xf numFmtId="38" fontId="16" fillId="0" borderId="20" xfId="2" applyNumberFormat="1" applyFont="1" applyFill="1" applyBorder="1" applyAlignment="1">
      <alignment horizontal="distributed" vertical="center"/>
    </xf>
    <xf numFmtId="38" fontId="11" fillId="0" borderId="39" xfId="2" applyNumberFormat="1" applyFont="1" applyFill="1" applyBorder="1" applyAlignment="1">
      <alignment vertical="center" textRotation="255"/>
    </xf>
    <xf numFmtId="38" fontId="16" fillId="0" borderId="20" xfId="2" applyNumberFormat="1" applyFont="1" applyFill="1" applyBorder="1" applyAlignment="1">
      <alignment horizontal="centerContinuous" vertical="center"/>
    </xf>
    <xf numFmtId="38" fontId="11" fillId="0" borderId="41" xfId="2" applyNumberFormat="1" applyFont="1" applyFill="1" applyBorder="1" applyAlignment="1">
      <alignment vertical="center"/>
    </xf>
    <xf numFmtId="38" fontId="11" fillId="0" borderId="42" xfId="2" applyNumberFormat="1" applyFont="1" applyFill="1" applyBorder="1" applyAlignment="1">
      <alignment vertical="center"/>
    </xf>
    <xf numFmtId="38" fontId="16" fillId="0" borderId="42" xfId="2" applyNumberFormat="1" applyFont="1" applyFill="1" applyBorder="1" applyAlignment="1">
      <alignment vertical="center"/>
    </xf>
    <xf numFmtId="38" fontId="11" fillId="0" borderId="42" xfId="2" applyNumberFormat="1" applyFont="1" applyFill="1" applyBorder="1" applyAlignment="1">
      <alignment vertical="center" wrapText="1"/>
    </xf>
    <xf numFmtId="0" fontId="0" fillId="3" borderId="8" xfId="0" applyFill="1" applyBorder="1"/>
    <xf numFmtId="38" fontId="0" fillId="0" borderId="8" xfId="0" applyNumberFormat="1" applyBorder="1"/>
    <xf numFmtId="180" fontId="0" fillId="3" borderId="8" xfId="2" applyNumberFormat="1" applyFont="1" applyFill="1" applyBorder="1"/>
    <xf numFmtId="38" fontId="14" fillId="7" borderId="8" xfId="2" applyFont="1" applyFill="1" applyBorder="1" applyAlignment="1">
      <alignment vertical="center"/>
    </xf>
    <xf numFmtId="38" fontId="12" fillId="7" borderId="8" xfId="2" applyFont="1" applyFill="1" applyBorder="1" applyAlignment="1">
      <alignment vertical="center"/>
    </xf>
    <xf numFmtId="38" fontId="14" fillId="7" borderId="37" xfId="2" applyFont="1" applyFill="1" applyBorder="1" applyAlignment="1">
      <alignment vertical="center"/>
    </xf>
    <xf numFmtId="0" fontId="11" fillId="7" borderId="35" xfId="0" applyFont="1" applyFill="1" applyBorder="1" applyAlignment="1">
      <alignment vertical="center"/>
    </xf>
    <xf numFmtId="0" fontId="14" fillId="7" borderId="16" xfId="0" applyFont="1" applyFill="1" applyBorder="1" applyAlignment="1">
      <alignment horizontal="left" vertical="center"/>
    </xf>
    <xf numFmtId="0" fontId="14" fillId="7" borderId="19" xfId="0" applyFont="1" applyFill="1" applyBorder="1" applyAlignment="1">
      <alignment horizontal="left" vertical="center"/>
    </xf>
    <xf numFmtId="0" fontId="14" fillId="7" borderId="7" xfId="0" applyFont="1" applyFill="1" applyBorder="1" applyAlignment="1">
      <alignment horizontal="left" vertical="center"/>
    </xf>
    <xf numFmtId="38" fontId="14" fillId="7" borderId="43" xfId="2" applyFont="1" applyFill="1" applyBorder="1" applyAlignment="1">
      <alignment vertical="center"/>
    </xf>
    <xf numFmtId="38" fontId="12" fillId="7" borderId="43" xfId="2" applyFont="1" applyFill="1" applyBorder="1" applyAlignment="1">
      <alignment vertical="center"/>
    </xf>
    <xf numFmtId="38" fontId="14" fillId="7" borderId="44" xfId="2" applyFont="1" applyFill="1" applyBorder="1" applyAlignment="1">
      <alignment vertical="center"/>
    </xf>
    <xf numFmtId="0" fontId="11" fillId="7" borderId="45" xfId="0" applyFont="1" applyFill="1" applyBorder="1" applyAlignment="1">
      <alignment vertical="center"/>
    </xf>
    <xf numFmtId="38" fontId="16" fillId="7" borderId="46" xfId="2" applyNumberFormat="1" applyFont="1" applyFill="1" applyBorder="1" applyAlignment="1">
      <alignment horizontal="right" vertical="center"/>
    </xf>
    <xf numFmtId="38" fontId="11" fillId="7" borderId="46" xfId="2" applyNumberFormat="1" applyFont="1" applyFill="1" applyBorder="1" applyAlignment="1">
      <alignment horizontal="right" vertical="center"/>
    </xf>
    <xf numFmtId="38" fontId="16" fillId="7" borderId="47" xfId="2" applyNumberFormat="1" applyFont="1" applyFill="1" applyBorder="1" applyAlignment="1">
      <alignment horizontal="right" vertical="center"/>
    </xf>
    <xf numFmtId="38" fontId="16" fillId="7" borderId="42" xfId="2" applyNumberFormat="1" applyFont="1" applyFill="1" applyBorder="1" applyAlignment="1">
      <alignment vertical="center"/>
    </xf>
    <xf numFmtId="38" fontId="16" fillId="7" borderId="8" xfId="2" applyNumberFormat="1" applyFont="1" applyFill="1" applyBorder="1" applyAlignment="1">
      <alignment horizontal="right" vertical="center"/>
    </xf>
    <xf numFmtId="38" fontId="16" fillId="7" borderId="48" xfId="2" applyNumberFormat="1" applyFont="1" applyFill="1" applyBorder="1" applyAlignment="1">
      <alignment horizontal="right" vertical="center"/>
    </xf>
    <xf numFmtId="38" fontId="11" fillId="7" borderId="8" xfId="2" applyNumberFormat="1" applyFont="1" applyFill="1" applyBorder="1" applyAlignment="1">
      <alignment horizontal="right" vertical="center"/>
    </xf>
    <xf numFmtId="38" fontId="16" fillId="7" borderId="49" xfId="2" applyNumberFormat="1" applyFont="1" applyFill="1" applyBorder="1" applyAlignment="1">
      <alignment horizontal="right" vertical="center"/>
    </xf>
    <xf numFmtId="38" fontId="11" fillId="7" borderId="50" xfId="2" applyNumberFormat="1" applyFont="1" applyFill="1" applyBorder="1" applyAlignment="1">
      <alignment horizontal="right" vertical="center"/>
    </xf>
    <xf numFmtId="38" fontId="16" fillId="7" borderId="51" xfId="2" applyNumberFormat="1" applyFont="1" applyFill="1" applyBorder="1" applyAlignment="1">
      <alignment horizontal="right" vertical="center"/>
    </xf>
    <xf numFmtId="38" fontId="16" fillId="7" borderId="52" xfId="2" applyNumberFormat="1" applyFont="1" applyFill="1" applyBorder="1" applyAlignment="1">
      <alignment vertical="center"/>
    </xf>
    <xf numFmtId="38" fontId="16" fillId="4" borderId="25" xfId="2" applyNumberFormat="1" applyFont="1" applyFill="1" applyBorder="1" applyAlignment="1">
      <alignment horizontal="right" vertical="center"/>
    </xf>
    <xf numFmtId="0" fontId="12" fillId="7" borderId="53" xfId="0" applyFont="1" applyFill="1" applyBorder="1" applyAlignment="1">
      <alignment horizontal="left" vertical="center"/>
    </xf>
    <xf numFmtId="0" fontId="12" fillId="7" borderId="54" xfId="0" applyFont="1" applyFill="1" applyBorder="1" applyAlignment="1">
      <alignment horizontal="left" vertical="center"/>
    </xf>
    <xf numFmtId="181" fontId="12" fillId="7" borderId="54" xfId="2" applyNumberFormat="1" applyFont="1" applyFill="1" applyBorder="1" applyAlignment="1">
      <alignment vertical="center"/>
    </xf>
    <xf numFmtId="0" fontId="0" fillId="7" borderId="55" xfId="0" applyFont="1" applyFill="1" applyBorder="1" applyAlignment="1">
      <alignment vertical="center"/>
    </xf>
    <xf numFmtId="181" fontId="12" fillId="7" borderId="56" xfId="2" applyNumberFormat="1" applyFont="1" applyFill="1" applyBorder="1" applyAlignment="1">
      <alignment vertical="center"/>
    </xf>
    <xf numFmtId="0" fontId="11" fillId="7" borderId="57" xfId="0" applyFont="1" applyFill="1" applyBorder="1" applyAlignment="1">
      <alignment vertical="center"/>
    </xf>
    <xf numFmtId="38" fontId="19" fillId="9" borderId="9" xfId="2" applyNumberFormat="1" applyFont="1" applyFill="1" applyBorder="1" applyAlignment="1">
      <alignment horizontal="center" vertical="center"/>
    </xf>
    <xf numFmtId="38" fontId="20" fillId="9" borderId="10" xfId="2" applyNumberFormat="1" applyFont="1" applyFill="1" applyBorder="1" applyAlignment="1">
      <alignment horizontal="center" vertical="center"/>
    </xf>
    <xf numFmtId="38" fontId="16" fillId="7" borderId="58" xfId="2" applyNumberFormat="1" applyFont="1" applyFill="1" applyBorder="1" applyAlignment="1">
      <alignment horizontal="right" vertical="center"/>
    </xf>
    <xf numFmtId="38" fontId="16" fillId="7" borderId="13" xfId="2" applyNumberFormat="1" applyFont="1" applyFill="1" applyBorder="1" applyAlignment="1">
      <alignment horizontal="right" vertical="center"/>
    </xf>
    <xf numFmtId="38" fontId="19" fillId="9" borderId="59" xfId="2" applyNumberFormat="1" applyFont="1" applyFill="1" applyBorder="1" applyAlignment="1">
      <alignment horizontal="center" vertical="center"/>
    </xf>
    <xf numFmtId="38" fontId="19" fillId="9" borderId="60" xfId="2" applyNumberFormat="1" applyFont="1" applyFill="1" applyBorder="1" applyAlignment="1">
      <alignment horizontal="center" vertical="center"/>
    </xf>
    <xf numFmtId="38" fontId="20" fillId="9" borderId="61" xfId="2" applyNumberFormat="1" applyFont="1" applyFill="1" applyBorder="1" applyAlignment="1">
      <alignment horizontal="center" vertical="center"/>
    </xf>
    <xf numFmtId="0" fontId="14" fillId="7" borderId="14" xfId="0" applyFont="1" applyFill="1" applyBorder="1" applyAlignment="1">
      <alignment horizontal="left" vertical="center"/>
    </xf>
    <xf numFmtId="0" fontId="11" fillId="0" borderId="0" xfId="0" applyFont="1"/>
    <xf numFmtId="0" fontId="0" fillId="0" borderId="0" xfId="0" applyBorder="1" applyAlignment="1">
      <alignment horizontal="left"/>
    </xf>
    <xf numFmtId="38" fontId="1" fillId="0" borderId="0" xfId="2" applyBorder="1"/>
    <xf numFmtId="0" fontId="0" fillId="0" borderId="0" xfId="0" applyFill="1"/>
    <xf numFmtId="0" fontId="0" fillId="0" borderId="0" xfId="0" applyFill="1" applyAlignment="1">
      <alignment horizontal="right"/>
    </xf>
    <xf numFmtId="38" fontId="1" fillId="0" borderId="0" xfId="2" applyFill="1" applyBorder="1"/>
    <xf numFmtId="38" fontId="6" fillId="0" borderId="0" xfId="2" applyFont="1" applyFill="1" applyBorder="1" applyAlignment="1">
      <alignment horizontal="right"/>
    </xf>
    <xf numFmtId="0" fontId="11" fillId="0" borderId="0" xfId="0" applyFont="1" applyFill="1"/>
    <xf numFmtId="0" fontId="11" fillId="0" borderId="0" xfId="0" applyFont="1" applyFill="1" applyAlignment="1">
      <alignment horizontal="right"/>
    </xf>
    <xf numFmtId="38" fontId="22" fillId="0" borderId="0" xfId="2" applyFont="1" applyBorder="1" applyAlignment="1">
      <alignment horizontal="right"/>
    </xf>
    <xf numFmtId="38" fontId="22" fillId="0" borderId="73" xfId="0" applyNumberFormat="1" applyFont="1" applyBorder="1"/>
    <xf numFmtId="0" fontId="0" fillId="0" borderId="75" xfId="0" applyFont="1" applyBorder="1" applyAlignment="1">
      <alignment horizontal="center" vertical="center" shrinkToFit="1"/>
    </xf>
    <xf numFmtId="38" fontId="1" fillId="4" borderId="22" xfId="2" applyFill="1" applyBorder="1"/>
    <xf numFmtId="38" fontId="6" fillId="4" borderId="22" xfId="2" applyFont="1" applyFill="1" applyBorder="1" applyAlignment="1">
      <alignment horizontal="center"/>
    </xf>
    <xf numFmtId="38" fontId="22" fillId="0" borderId="78" xfId="2" applyFont="1" applyFill="1" applyBorder="1" applyAlignment="1">
      <alignment horizontal="right"/>
    </xf>
    <xf numFmtId="0" fontId="0" fillId="0" borderId="22" xfId="0" applyBorder="1"/>
    <xf numFmtId="38" fontId="1" fillId="4" borderId="28" xfId="2" applyFill="1" applyBorder="1"/>
    <xf numFmtId="38" fontId="22" fillId="0" borderId="28" xfId="2" applyFont="1" applyFill="1" applyBorder="1"/>
    <xf numFmtId="38" fontId="6" fillId="10" borderId="80" xfId="2" applyFont="1" applyFill="1" applyBorder="1" applyAlignment="1">
      <alignment horizontal="right"/>
    </xf>
    <xf numFmtId="0" fontId="0" fillId="0" borderId="50" xfId="0" applyFont="1" applyBorder="1" applyAlignment="1">
      <alignment horizontal="center" vertical="center" shrinkToFit="1"/>
    </xf>
    <xf numFmtId="0" fontId="7" fillId="0" borderId="50" xfId="0" applyFont="1" applyFill="1" applyBorder="1" applyAlignment="1">
      <alignment horizontal="center" shrinkToFit="1"/>
    </xf>
    <xf numFmtId="38" fontId="22" fillId="0" borderId="84" xfId="2" applyFont="1" applyBorder="1" applyAlignment="1">
      <alignment horizontal="right"/>
    </xf>
    <xf numFmtId="38" fontId="6" fillId="10" borderId="85" xfId="2" applyFont="1" applyFill="1" applyBorder="1" applyAlignment="1">
      <alignment horizontal="right"/>
    </xf>
    <xf numFmtId="38" fontId="1" fillId="4" borderId="87" xfId="2" applyFill="1" applyBorder="1"/>
    <xf numFmtId="38" fontId="6" fillId="10" borderId="28" xfId="2" applyFont="1" applyFill="1" applyBorder="1" applyAlignment="1">
      <alignment horizontal="right"/>
    </xf>
    <xf numFmtId="38" fontId="6" fillId="10" borderId="28" xfId="2" applyFont="1" applyFill="1" applyBorder="1" applyAlignment="1">
      <alignment horizontal="right"/>
    </xf>
    <xf numFmtId="38" fontId="6" fillId="10" borderId="80" xfId="2" applyFont="1" applyFill="1" applyBorder="1" applyAlignment="1">
      <alignment horizontal="right"/>
    </xf>
    <xf numFmtId="38" fontId="22" fillId="0" borderId="28" xfId="2" applyFont="1" applyBorder="1" applyAlignment="1">
      <alignment horizontal="right"/>
    </xf>
    <xf numFmtId="38" fontId="6" fillId="10" borderId="46" xfId="2" applyFont="1" applyFill="1" applyBorder="1" applyAlignment="1">
      <alignment horizontal="right"/>
    </xf>
    <xf numFmtId="38" fontId="6" fillId="10" borderId="46" xfId="2" applyFont="1" applyFill="1" applyBorder="1" applyAlignment="1">
      <alignment horizontal="right"/>
    </xf>
    <xf numFmtId="38" fontId="1" fillId="4" borderId="46" xfId="2" applyFill="1" applyBorder="1"/>
    <xf numFmtId="38" fontId="6" fillId="10" borderId="90" xfId="2" applyFont="1" applyFill="1" applyBorder="1" applyAlignment="1">
      <alignment horizontal="right"/>
    </xf>
    <xf numFmtId="0" fontId="0" fillId="0" borderId="91" xfId="0" applyBorder="1" applyAlignment="1">
      <alignment horizontal="left"/>
    </xf>
    <xf numFmtId="0" fontId="0" fillId="0" borderId="92" xfId="0" applyBorder="1" applyAlignment="1">
      <alignment horizontal="left"/>
    </xf>
    <xf numFmtId="38" fontId="1" fillId="4" borderId="92" xfId="2" applyFill="1" applyBorder="1"/>
    <xf numFmtId="38" fontId="22" fillId="0" borderId="92" xfId="2" applyFont="1" applyFill="1" applyBorder="1"/>
    <xf numFmtId="38" fontId="6" fillId="10" borderId="93" xfId="2" applyFont="1" applyFill="1" applyBorder="1" applyAlignment="1">
      <alignment horizontal="right"/>
    </xf>
    <xf numFmtId="38" fontId="22" fillId="0" borderId="22" xfId="2" applyFont="1" applyBorder="1"/>
    <xf numFmtId="38" fontId="22" fillId="0" borderId="78" xfId="2" applyFont="1" applyBorder="1"/>
    <xf numFmtId="38" fontId="22" fillId="0" borderId="28" xfId="2" applyFont="1" applyBorder="1"/>
    <xf numFmtId="38" fontId="1" fillId="10" borderId="80" xfId="2" applyFill="1" applyBorder="1" applyAlignment="1">
      <alignment horizontal="right"/>
    </xf>
    <xf numFmtId="38" fontId="1" fillId="10" borderId="28" xfId="2" applyFill="1" applyBorder="1" applyAlignment="1">
      <alignment horizontal="right"/>
    </xf>
    <xf numFmtId="38" fontId="22" fillId="0" borderId="92" xfId="2" applyFont="1" applyBorder="1"/>
    <xf numFmtId="38" fontId="1" fillId="10" borderId="93" xfId="2" applyFill="1" applyBorder="1" applyAlignment="1">
      <alignment horizontal="right"/>
    </xf>
    <xf numFmtId="38" fontId="1" fillId="10" borderId="46" xfId="2" applyFill="1" applyBorder="1" applyAlignment="1">
      <alignment horizontal="right"/>
    </xf>
    <xf numFmtId="38" fontId="22" fillId="0" borderId="46" xfId="2" applyFont="1" applyBorder="1"/>
    <xf numFmtId="38" fontId="1" fillId="10" borderId="90" xfId="2" applyFill="1" applyBorder="1" applyAlignment="1">
      <alignment horizontal="right"/>
    </xf>
    <xf numFmtId="38" fontId="22" fillId="0" borderId="84" xfId="2" applyFont="1" applyBorder="1"/>
    <xf numFmtId="38" fontId="1" fillId="10" borderId="85" xfId="2" applyFill="1" applyBorder="1" applyAlignment="1">
      <alignment horizontal="right"/>
    </xf>
    <xf numFmtId="38" fontId="22" fillId="0" borderId="87" xfId="2" applyFont="1" applyBorder="1"/>
    <xf numFmtId="38" fontId="22" fillId="0" borderId="88" xfId="2" applyFont="1" applyBorder="1"/>
    <xf numFmtId="0" fontId="0" fillId="0" borderId="0" xfId="0" applyBorder="1" applyAlignment="1">
      <alignment horizontal="left"/>
    </xf>
    <xf numFmtId="38" fontId="0" fillId="3" borderId="8" xfId="1" applyNumberFormat="1" applyFont="1" applyFill="1" applyBorder="1"/>
    <xf numFmtId="0" fontId="23" fillId="0" borderId="23" xfId="0" applyFont="1" applyBorder="1" applyAlignment="1">
      <alignment horizontal="right" vertical="center"/>
    </xf>
    <xf numFmtId="0" fontId="23" fillId="0" borderId="23" xfId="0" applyFont="1" applyBorder="1" applyAlignment="1">
      <alignment horizontal="left" vertical="center"/>
    </xf>
    <xf numFmtId="38" fontId="23" fillId="8" borderId="100" xfId="2" applyFont="1" applyFill="1" applyBorder="1" applyAlignment="1" applyProtection="1">
      <alignment vertical="center"/>
      <protection locked="0"/>
    </xf>
    <xf numFmtId="38" fontId="23" fillId="8" borderId="99" xfId="2" applyFont="1" applyFill="1" applyBorder="1" applyAlignment="1" applyProtection="1">
      <alignment vertical="center"/>
      <protection locked="0"/>
    </xf>
    <xf numFmtId="0" fontId="23" fillId="0" borderId="99" xfId="0" applyFont="1" applyBorder="1" applyAlignment="1">
      <alignment horizontal="left" vertical="center" wrapText="1"/>
    </xf>
    <xf numFmtId="38" fontId="23" fillId="0" borderId="102" xfId="2" applyFont="1" applyFill="1" applyBorder="1" applyAlignment="1" applyProtection="1">
      <alignment vertical="center"/>
      <protection locked="0"/>
    </xf>
    <xf numFmtId="0" fontId="23" fillId="0" borderId="23" xfId="0" applyFont="1" applyFill="1" applyBorder="1" applyAlignment="1">
      <alignment horizontal="right" vertical="center"/>
    </xf>
    <xf numFmtId="0" fontId="23" fillId="0" borderId="23" xfId="0" applyFont="1" applyFill="1" applyBorder="1" applyAlignment="1">
      <alignment horizontal="left" vertical="center"/>
    </xf>
    <xf numFmtId="0" fontId="23" fillId="0" borderId="99" xfId="0" applyFont="1" applyFill="1" applyBorder="1" applyAlignment="1">
      <alignment horizontal="left" vertical="center" wrapText="1"/>
    </xf>
    <xf numFmtId="10" fontId="23" fillId="0" borderId="99" xfId="1" applyNumberFormat="1" applyFont="1" applyFill="1" applyBorder="1" applyAlignment="1">
      <alignment vertical="center"/>
    </xf>
    <xf numFmtId="0" fontId="23" fillId="0" borderId="99" xfId="0" applyFont="1" applyFill="1" applyBorder="1" applyAlignment="1">
      <alignment horizontal="left" vertical="center"/>
    </xf>
    <xf numFmtId="38" fontId="23" fillId="0" borderId="99" xfId="2" applyFont="1" applyFill="1" applyBorder="1" applyAlignment="1">
      <alignment vertical="center"/>
    </xf>
    <xf numFmtId="0" fontId="0" fillId="0" borderId="0" xfId="0" applyFill="1" applyBorder="1" applyAlignment="1">
      <alignment horizontal="center"/>
    </xf>
    <xf numFmtId="0" fontId="0" fillId="0" borderId="0" xfId="0" applyFill="1" applyBorder="1"/>
    <xf numFmtId="0" fontId="10" fillId="0" borderId="0" xfId="0" applyFont="1" applyFill="1" applyBorder="1" applyAlignment="1">
      <alignment horizontal="center"/>
    </xf>
    <xf numFmtId="179" fontId="0" fillId="0" borderId="0" xfId="0" applyNumberFormat="1" applyFill="1" applyBorder="1"/>
    <xf numFmtId="0" fontId="10" fillId="4" borderId="0" xfId="0" applyFont="1" applyFill="1" applyBorder="1" applyAlignment="1">
      <alignment horizontal="left"/>
    </xf>
    <xf numFmtId="181" fontId="23" fillId="0" borderId="101" xfId="1" applyNumberFormat="1" applyFont="1" applyFill="1" applyBorder="1" applyAlignment="1">
      <alignment vertical="center"/>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wrapText="1"/>
    </xf>
    <xf numFmtId="38" fontId="23" fillId="0" borderId="0" xfId="2" applyFont="1" applyFill="1" applyBorder="1" applyAlignment="1">
      <alignment vertical="center"/>
    </xf>
    <xf numFmtId="10" fontId="23" fillId="0" borderId="0" xfId="1" applyNumberFormat="1" applyFont="1" applyFill="1" applyBorder="1" applyAlignment="1">
      <alignment vertical="center"/>
    </xf>
    <xf numFmtId="38" fontId="23" fillId="0" borderId="0" xfId="2" applyFont="1" applyFill="1" applyBorder="1" applyAlignment="1" applyProtection="1">
      <alignment vertical="center"/>
    </xf>
    <xf numFmtId="0" fontId="23" fillId="0" borderId="25" xfId="0" applyFont="1" applyFill="1" applyBorder="1" applyAlignment="1">
      <alignment horizontal="right" vertical="center"/>
    </xf>
    <xf numFmtId="0" fontId="23" fillId="0" borderId="0" xfId="0" applyFont="1" applyFill="1" applyBorder="1" applyAlignment="1">
      <alignment horizontal="right" vertical="center"/>
    </xf>
    <xf numFmtId="0" fontId="25" fillId="0" borderId="23" xfId="0" applyFont="1" applyFill="1" applyBorder="1" applyAlignment="1">
      <alignment horizontal="right" vertical="center"/>
    </xf>
    <xf numFmtId="0" fontId="25" fillId="0" borderId="23" xfId="0" applyFont="1" applyFill="1" applyBorder="1" applyAlignment="1">
      <alignment horizontal="left" vertical="center"/>
    </xf>
    <xf numFmtId="181" fontId="0" fillId="3" borderId="2" xfId="2" applyNumberFormat="1" applyFont="1" applyFill="1" applyBorder="1"/>
    <xf numFmtId="181" fontId="6" fillId="4" borderId="2" xfId="1" applyNumberFormat="1" applyFont="1" applyFill="1" applyBorder="1"/>
    <xf numFmtId="181" fontId="0" fillId="4" borderId="2" xfId="0" applyNumberFormat="1" applyFill="1" applyBorder="1"/>
    <xf numFmtId="38" fontId="7" fillId="0" borderId="50" xfId="0" applyNumberFormat="1" applyFont="1" applyFill="1" applyBorder="1" applyAlignment="1">
      <alignment horizontal="center" shrinkToFit="1"/>
    </xf>
    <xf numFmtId="0" fontId="10" fillId="0" borderId="0" xfId="0" applyFont="1" applyAlignment="1">
      <alignment horizont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38" fontId="3" fillId="0" borderId="16" xfId="2" applyFont="1" applyBorder="1" applyAlignment="1">
      <alignment horizontal="center"/>
    </xf>
    <xf numFmtId="177" fontId="3" fillId="0" borderId="0" xfId="2" applyNumberFormat="1" applyFont="1" applyBorder="1" applyAlignment="1">
      <alignment horizontal="center"/>
    </xf>
    <xf numFmtId="0" fontId="3" fillId="0" borderId="13" xfId="0" applyFont="1" applyBorder="1" applyAlignment="1" applyProtection="1">
      <alignment horizontal="center" vertical="center"/>
    </xf>
    <xf numFmtId="176" fontId="3" fillId="0" borderId="0" xfId="0" applyNumberFormat="1" applyFont="1" applyBorder="1" applyAlignment="1" applyProtection="1">
      <alignment horizontal="center" vertical="center"/>
    </xf>
    <xf numFmtId="176" fontId="3" fillId="0" borderId="3" xfId="0" applyNumberFormat="1"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6" xfId="0" applyFont="1" applyBorder="1" applyAlignment="1" applyProtection="1">
      <alignment horizontal="left" vertical="center"/>
    </xf>
    <xf numFmtId="0" fontId="0" fillId="0" borderId="0" xfId="0" applyAlignment="1">
      <alignment horizontal="left" wrapText="1"/>
    </xf>
    <xf numFmtId="0" fontId="3" fillId="0" borderId="3" xfId="0" applyFont="1" applyBorder="1" applyAlignment="1" applyProtection="1">
      <alignment horizontal="center"/>
    </xf>
    <xf numFmtId="0" fontId="3" fillId="0" borderId="6" xfId="0" applyFont="1" applyBorder="1" applyAlignment="1" applyProtection="1">
      <alignment horizontal="center"/>
    </xf>
    <xf numFmtId="0" fontId="3" fillId="0" borderId="0" xfId="0" applyFont="1" applyBorder="1" applyAlignment="1" applyProtection="1">
      <alignment horizontal="center"/>
    </xf>
    <xf numFmtId="0" fontId="3" fillId="0" borderId="5" xfId="0" applyFont="1" applyBorder="1" applyAlignment="1" applyProtection="1">
      <alignment horizontal="center"/>
    </xf>
    <xf numFmtId="38" fontId="3" fillId="0" borderId="3" xfId="2" applyFont="1" applyBorder="1" applyAlignment="1">
      <alignment horizontal="center"/>
    </xf>
    <xf numFmtId="177" fontId="3" fillId="0" borderId="3" xfId="0" applyNumberFormat="1" applyFont="1" applyBorder="1" applyAlignment="1">
      <alignment horizontal="center"/>
    </xf>
    <xf numFmtId="177" fontId="3" fillId="0" borderId="0" xfId="0" applyNumberFormat="1" applyFont="1" applyBorder="1" applyAlignment="1">
      <alignment horizontal="center"/>
    </xf>
    <xf numFmtId="178" fontId="3" fillId="0" borderId="0" xfId="0" applyNumberFormat="1" applyFont="1" applyBorder="1" applyAlignment="1" applyProtection="1">
      <alignment horizontal="center" vertical="center"/>
    </xf>
    <xf numFmtId="178" fontId="3" fillId="0" borderId="3" xfId="0" applyNumberFormat="1" applyFont="1" applyBorder="1" applyAlignment="1" applyProtection="1">
      <alignment horizontal="center"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center"/>
    </xf>
    <xf numFmtId="0" fontId="3" fillId="0" borderId="3" xfId="0" applyFont="1" applyBorder="1" applyAlignment="1">
      <alignment horizontal="center"/>
    </xf>
    <xf numFmtId="0" fontId="0" fillId="0" borderId="0" xfId="0" applyBorder="1" applyAlignment="1">
      <alignment horizontal="left"/>
    </xf>
    <xf numFmtId="0" fontId="0" fillId="0" borderId="77" xfId="0" applyBorder="1" applyAlignment="1">
      <alignment horizontal="left"/>
    </xf>
    <xf numFmtId="0" fontId="0" fillId="0" borderId="22" xfId="0" applyBorder="1" applyAlignment="1">
      <alignment horizontal="left"/>
    </xf>
    <xf numFmtId="0" fontId="0" fillId="0" borderId="79" xfId="0" applyBorder="1" applyAlignment="1">
      <alignment horizontal="left"/>
    </xf>
    <xf numFmtId="0" fontId="0" fillId="0" borderId="28" xfId="0" applyBorder="1" applyAlignment="1">
      <alignment horizontal="left"/>
    </xf>
    <xf numFmtId="0" fontId="0" fillId="0" borderId="74" xfId="0" applyBorder="1" applyAlignment="1">
      <alignment horizontal="center"/>
    </xf>
    <xf numFmtId="0" fontId="0" fillId="0" borderId="75" xfId="0" applyBorder="1" applyAlignment="1">
      <alignment horizontal="center"/>
    </xf>
    <xf numFmtId="0" fontId="0" fillId="0" borderId="81" xfId="0" applyBorder="1" applyAlignment="1">
      <alignment horizontal="center"/>
    </xf>
    <xf numFmtId="0" fontId="0" fillId="0" borderId="50" xfId="0" applyBorder="1" applyAlignment="1">
      <alignment horizontal="center"/>
    </xf>
    <xf numFmtId="0" fontId="0" fillId="0" borderId="83" xfId="0" applyBorder="1" applyAlignment="1">
      <alignment horizontal="left"/>
    </xf>
    <xf numFmtId="0" fontId="0" fillId="0" borderId="84" xfId="0" applyBorder="1" applyAlignment="1">
      <alignment horizontal="left"/>
    </xf>
    <xf numFmtId="0" fontId="0" fillId="0" borderId="91" xfId="0" applyBorder="1" applyAlignment="1">
      <alignment horizontal="left"/>
    </xf>
    <xf numFmtId="0" fontId="0" fillId="0" borderId="92" xfId="0" applyBorder="1" applyAlignment="1">
      <alignment horizontal="left"/>
    </xf>
    <xf numFmtId="0" fontId="0" fillId="0" borderId="89" xfId="0" applyBorder="1" applyAlignment="1">
      <alignment horizontal="left"/>
    </xf>
    <xf numFmtId="0" fontId="0" fillId="0" borderId="46" xfId="0" applyBorder="1" applyAlignment="1">
      <alignment horizontal="left"/>
    </xf>
    <xf numFmtId="0" fontId="0" fillId="0" borderId="86" xfId="0" applyBorder="1" applyAlignment="1">
      <alignment horizontal="left"/>
    </xf>
    <xf numFmtId="0" fontId="0" fillId="0" borderId="87" xfId="0" applyBorder="1" applyAlignment="1">
      <alignment horizontal="left"/>
    </xf>
    <xf numFmtId="0" fontId="0" fillId="0" borderId="75" xfId="0" applyFont="1" applyBorder="1" applyAlignment="1">
      <alignment horizontal="center" vertical="center" shrinkToFit="1"/>
    </xf>
    <xf numFmtId="0" fontId="0" fillId="0" borderId="50" xfId="0" applyFont="1" applyBorder="1" applyAlignment="1">
      <alignment horizontal="center" vertical="center" shrinkToFit="1"/>
    </xf>
    <xf numFmtId="0" fontId="7" fillId="0" borderId="75" xfId="0" applyFont="1" applyFill="1" applyBorder="1" applyAlignment="1">
      <alignment horizontal="center" wrapText="1"/>
    </xf>
    <xf numFmtId="38" fontId="7" fillId="0" borderId="76" xfId="2" applyFont="1" applyFill="1" applyBorder="1" applyAlignment="1">
      <alignment horizontal="center" vertical="center" shrinkToFit="1"/>
    </xf>
    <xf numFmtId="38" fontId="7" fillId="0" borderId="82" xfId="2" applyFont="1" applyFill="1" applyBorder="1" applyAlignment="1">
      <alignment horizontal="center" vertical="center" shrinkToFit="1"/>
    </xf>
    <xf numFmtId="0" fontId="0" fillId="0" borderId="77" xfId="0" applyBorder="1" applyAlignment="1">
      <alignment horizontal="center" vertical="center" textRotation="255"/>
    </xf>
    <xf numFmtId="0" fontId="0" fillId="0" borderId="94" xfId="0" applyBorder="1" applyAlignment="1">
      <alignment horizontal="left"/>
    </xf>
    <xf numFmtId="0" fontId="0" fillId="0" borderId="67" xfId="0" applyBorder="1" applyAlignment="1">
      <alignment horizontal="left"/>
    </xf>
    <xf numFmtId="0" fontId="0" fillId="0" borderId="95" xfId="0" applyBorder="1" applyAlignment="1">
      <alignment horizontal="left"/>
    </xf>
    <xf numFmtId="0" fontId="0" fillId="0" borderId="96" xfId="0" applyBorder="1" applyAlignment="1">
      <alignment horizontal="left"/>
    </xf>
    <xf numFmtId="38" fontId="20" fillId="9" borderId="97" xfId="2" applyNumberFormat="1" applyFont="1" applyFill="1" applyBorder="1" applyAlignment="1">
      <alignment horizontal="center" vertical="center"/>
    </xf>
    <xf numFmtId="38" fontId="20" fillId="9" borderId="98" xfId="2" applyNumberFormat="1" applyFont="1" applyFill="1" applyBorder="1" applyAlignment="1">
      <alignment horizontal="center" vertical="center"/>
    </xf>
    <xf numFmtId="38" fontId="19" fillId="9" borderId="62" xfId="2" applyNumberFormat="1" applyFont="1" applyFill="1" applyBorder="1" applyAlignment="1">
      <alignment horizontal="center" vertical="center" textRotation="255"/>
    </xf>
    <xf numFmtId="38" fontId="19" fillId="9" borderId="63" xfId="2" applyNumberFormat="1" applyFont="1" applyFill="1" applyBorder="1" applyAlignment="1">
      <alignment horizontal="center" vertical="center" textRotation="255"/>
    </xf>
    <xf numFmtId="0" fontId="12" fillId="0" borderId="14" xfId="0" applyFont="1" applyFill="1" applyBorder="1" applyAlignment="1">
      <alignment horizontal="center" vertical="center"/>
    </xf>
    <xf numFmtId="0" fontId="12" fillId="0" borderId="17" xfId="0" applyFont="1" applyFill="1" applyBorder="1" applyAlignment="1">
      <alignment horizontal="center" vertical="center"/>
    </xf>
    <xf numFmtId="0" fontId="14" fillId="0" borderId="14" xfId="0" applyFont="1" applyFill="1" applyBorder="1" applyAlignment="1">
      <alignment horizontal="left" vertical="center"/>
    </xf>
    <xf numFmtId="0" fontId="14" fillId="0" borderId="17" xfId="0" applyFont="1" applyFill="1" applyBorder="1" applyAlignment="1">
      <alignment horizontal="left" vertical="center"/>
    </xf>
    <xf numFmtId="0" fontId="15" fillId="0" borderId="16" xfId="0" applyFont="1" applyBorder="1" applyAlignment="1">
      <alignment horizontal="left" vertical="center"/>
    </xf>
    <xf numFmtId="0" fontId="14" fillId="7" borderId="14" xfId="0" applyFont="1" applyFill="1" applyBorder="1" applyAlignment="1">
      <alignment horizontal="left" vertical="center"/>
    </xf>
    <xf numFmtId="0" fontId="15" fillId="7" borderId="16" xfId="0" applyFont="1" applyFill="1" applyBorder="1" applyAlignment="1">
      <alignment horizontal="left" vertical="center"/>
    </xf>
    <xf numFmtId="0" fontId="15" fillId="7" borderId="17" xfId="0" applyFont="1" applyFill="1" applyBorder="1" applyAlignment="1">
      <alignment horizontal="left" vertical="center"/>
    </xf>
    <xf numFmtId="0" fontId="0" fillId="0" borderId="17" xfId="0" applyFont="1" applyBorder="1" applyAlignment="1">
      <alignment horizontal="center" vertical="center"/>
    </xf>
    <xf numFmtId="38" fontId="16" fillId="7" borderId="68" xfId="2" applyNumberFormat="1" applyFont="1" applyFill="1" applyBorder="1" applyAlignment="1">
      <alignment horizontal="distributed" vertical="center"/>
    </xf>
    <xf numFmtId="38" fontId="16" fillId="7" borderId="69" xfId="2" applyNumberFormat="1" applyFont="1" applyFill="1" applyBorder="1" applyAlignment="1">
      <alignment horizontal="distributed" vertical="center"/>
    </xf>
    <xf numFmtId="38" fontId="16" fillId="7" borderId="70" xfId="2" applyNumberFormat="1" applyFont="1" applyFill="1" applyBorder="1" applyAlignment="1">
      <alignment horizontal="distributed" vertical="center"/>
    </xf>
    <xf numFmtId="38" fontId="16" fillId="7" borderId="14" xfId="2" applyNumberFormat="1" applyFont="1" applyFill="1" applyBorder="1" applyAlignment="1">
      <alignment horizontal="distributed" vertical="center"/>
    </xf>
    <xf numFmtId="38" fontId="16" fillId="7" borderId="16" xfId="2" applyNumberFormat="1" applyFont="1" applyFill="1" applyBorder="1" applyAlignment="1">
      <alignment horizontal="distributed" vertical="center"/>
    </xf>
    <xf numFmtId="38" fontId="16" fillId="7" borderId="17" xfId="2" applyNumberFormat="1" applyFont="1" applyFill="1" applyBorder="1" applyAlignment="1">
      <alignment horizontal="distributed" vertical="center"/>
    </xf>
    <xf numFmtId="38" fontId="16" fillId="0" borderId="7" xfId="2" applyNumberFormat="1" applyFont="1" applyFill="1" applyBorder="1" applyAlignment="1">
      <alignment horizontal="distributed" vertical="center"/>
    </xf>
    <xf numFmtId="38" fontId="16" fillId="0" borderId="4" xfId="2" applyNumberFormat="1" applyFont="1" applyFill="1" applyBorder="1" applyAlignment="1">
      <alignment horizontal="distributed" vertical="center"/>
    </xf>
    <xf numFmtId="38" fontId="16" fillId="0" borderId="23" xfId="2" applyNumberFormat="1" applyFont="1" applyFill="1" applyBorder="1" applyAlignment="1">
      <alignment horizontal="distributed" vertical="center"/>
    </xf>
    <xf numFmtId="38" fontId="16" fillId="0" borderId="29" xfId="2" applyNumberFormat="1" applyFont="1" applyFill="1" applyBorder="1" applyAlignment="1">
      <alignment horizontal="distributed" vertical="center"/>
    </xf>
    <xf numFmtId="38" fontId="16" fillId="0" borderId="31" xfId="2" applyNumberFormat="1" applyFont="1" applyFill="1" applyBorder="1" applyAlignment="1">
      <alignment horizontal="distributed" vertical="center"/>
    </xf>
    <xf numFmtId="38" fontId="16" fillId="0" borderId="71" xfId="2" applyNumberFormat="1" applyFont="1" applyFill="1" applyBorder="1" applyAlignment="1">
      <alignment horizontal="distributed" vertical="center"/>
    </xf>
    <xf numFmtId="38" fontId="16" fillId="7" borderId="18" xfId="2" applyNumberFormat="1" applyFont="1" applyFill="1" applyBorder="1" applyAlignment="1">
      <alignment horizontal="distributed" vertical="center"/>
    </xf>
    <xf numFmtId="38" fontId="16" fillId="7" borderId="3" xfId="2" applyNumberFormat="1" applyFont="1" applyFill="1" applyBorder="1" applyAlignment="1">
      <alignment horizontal="distributed" vertical="center"/>
    </xf>
    <xf numFmtId="38" fontId="16" fillId="7" borderId="6" xfId="2" applyNumberFormat="1" applyFont="1" applyFill="1" applyBorder="1" applyAlignment="1">
      <alignment horizontal="distributed" vertical="center"/>
    </xf>
    <xf numFmtId="38" fontId="11" fillId="0" borderId="23" xfId="2" applyNumberFormat="1" applyFont="1" applyFill="1" applyBorder="1" applyAlignment="1">
      <alignment horizontal="right" vertical="center"/>
    </xf>
    <xf numFmtId="38" fontId="11" fillId="0" borderId="29" xfId="2" applyNumberFormat="1" applyFont="1" applyFill="1" applyBorder="1" applyAlignment="1">
      <alignment horizontal="right" vertical="center"/>
    </xf>
    <xf numFmtId="38" fontId="16" fillId="0" borderId="23" xfId="2" applyNumberFormat="1" applyFont="1" applyFill="1" applyBorder="1" applyAlignment="1">
      <alignment horizontal="distributed" vertical="center" wrapText="1"/>
    </xf>
    <xf numFmtId="0" fontId="15" fillId="0" borderId="29" xfId="0" applyFont="1" applyBorder="1"/>
    <xf numFmtId="38" fontId="20" fillId="9" borderId="64" xfId="2" applyNumberFormat="1" applyFont="1" applyFill="1" applyBorder="1" applyAlignment="1">
      <alignment horizontal="center" vertical="center"/>
    </xf>
    <xf numFmtId="38" fontId="20" fillId="9" borderId="65" xfId="2" applyNumberFormat="1" applyFont="1" applyFill="1" applyBorder="1" applyAlignment="1">
      <alignment horizontal="center" vertical="center"/>
    </xf>
    <xf numFmtId="38" fontId="20" fillId="9" borderId="18" xfId="2" applyNumberFormat="1" applyFont="1" applyFill="1" applyBorder="1" applyAlignment="1">
      <alignment horizontal="center" vertical="center"/>
    </xf>
    <xf numFmtId="38" fontId="20" fillId="9" borderId="3" xfId="2" applyNumberFormat="1" applyFont="1" applyFill="1" applyBorder="1" applyAlignment="1">
      <alignment horizontal="center" vertical="center"/>
    </xf>
    <xf numFmtId="0" fontId="21" fillId="9" borderId="63" xfId="0" applyFont="1" applyFill="1" applyBorder="1" applyAlignment="1">
      <alignment horizontal="center" vertical="center" textRotation="255"/>
    </xf>
    <xf numFmtId="38" fontId="16" fillId="0" borderId="66" xfId="2" applyNumberFormat="1" applyFont="1" applyFill="1" applyBorder="1" applyAlignment="1">
      <alignment horizontal="distributed" vertical="center" wrapText="1"/>
    </xf>
    <xf numFmtId="0" fontId="15" fillId="0" borderId="67" xfId="0" applyFont="1" applyBorder="1"/>
    <xf numFmtId="38" fontId="19" fillId="9" borderId="72" xfId="2" applyNumberFormat="1" applyFont="1" applyFill="1" applyBorder="1" applyAlignment="1">
      <alignment horizontal="center" vertical="center" textRotation="255"/>
    </xf>
    <xf numFmtId="38" fontId="16" fillId="7" borderId="13" xfId="2" applyNumberFormat="1" applyFont="1" applyFill="1" applyBorder="1" applyAlignment="1">
      <alignment horizontal="distributed" vertical="center"/>
    </xf>
    <xf numFmtId="38" fontId="16" fillId="7" borderId="48" xfId="2" applyNumberFormat="1" applyFont="1" applyFill="1" applyBorder="1" applyAlignment="1">
      <alignment horizontal="distributed" vertical="center"/>
    </xf>
    <xf numFmtId="38" fontId="20" fillId="9" borderId="11" xfId="2" applyNumberFormat="1" applyFont="1" applyFill="1" applyBorder="1" applyAlignment="1">
      <alignment horizontal="center" vertical="center"/>
    </xf>
    <xf numFmtId="38" fontId="20" fillId="9" borderId="7" xfId="2" applyNumberFormat="1" applyFont="1" applyFill="1" applyBorder="1" applyAlignment="1">
      <alignment horizontal="center" vertical="center"/>
    </xf>
    <xf numFmtId="38" fontId="20" fillId="9" borderId="13" xfId="2" applyNumberFormat="1" applyFont="1" applyFill="1" applyBorder="1" applyAlignment="1">
      <alignment horizontal="center" vertical="center"/>
    </xf>
  </cellXfs>
  <cellStyles count="3">
    <cellStyle name="パーセント" xfId="1" builtinId="5"/>
    <cellStyle name="桁区切り" xfId="2" builtinId="6"/>
    <cellStyle name="標準" xfId="0" builtinId="0"/>
  </cellStyles>
  <dxfs count="1">
    <dxf>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863600</xdr:colOff>
      <xdr:row>0</xdr:row>
      <xdr:rowOff>60325</xdr:rowOff>
    </xdr:from>
    <xdr:ext cx="723788" cy="201850"/>
    <xdr:sp macro="" textlink="">
      <xdr:nvSpPr>
        <xdr:cNvPr id="2049" name="Text Box 1">
          <a:extLst>
            <a:ext uri="{FF2B5EF4-FFF2-40B4-BE49-F238E27FC236}">
              <a16:creationId xmlns:a16="http://schemas.microsoft.com/office/drawing/2014/main" id="{6FC1C198-CD52-3784-5F0C-96F4CA866F42}"/>
            </a:ext>
          </a:extLst>
        </xdr:cNvPr>
        <xdr:cNvSpPr txBox="1">
          <a:spLocks noChangeArrowheads="1"/>
        </xdr:cNvSpPr>
      </xdr:nvSpPr>
      <xdr:spPr bwMode="auto">
        <a:xfrm>
          <a:off x="5988050" y="60325"/>
          <a:ext cx="723788" cy="201850"/>
        </a:xfrm>
        <a:prstGeom prst="rect">
          <a:avLst/>
        </a:prstGeom>
        <a:no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strike="noStrike">
              <a:solidFill>
                <a:srgbClr val="000000"/>
              </a:solidFill>
              <a:latin typeface="ＭＳ 明朝"/>
              <a:ea typeface="ＭＳ 明朝"/>
            </a:rPr>
            <a:t>添付書面５</a:t>
          </a:r>
          <a:endParaRPr lang="en-US" altLang="ja-JP" sz="1100" b="0" i="0" strike="noStrike">
            <a:solidFill>
              <a:srgbClr val="000000"/>
            </a:solidFill>
            <a:latin typeface="ＭＳ 明朝"/>
            <a:ea typeface="ＭＳ 明朝"/>
          </a:endParaRPr>
        </a:p>
      </xdr:txBody>
    </xdr:sp>
    <xdr:clientData/>
  </xdr:oneCellAnchor>
  <xdr:twoCellAnchor>
    <xdr:from>
      <xdr:col>7</xdr:col>
      <xdr:colOff>466725</xdr:colOff>
      <xdr:row>62</xdr:row>
      <xdr:rowOff>0</xdr:rowOff>
    </xdr:from>
    <xdr:to>
      <xdr:col>8</xdr:col>
      <xdr:colOff>1581150</xdr:colOff>
      <xdr:row>64</xdr:row>
      <xdr:rowOff>142875</xdr:rowOff>
    </xdr:to>
    <xdr:sp macro="" textlink="">
      <xdr:nvSpPr>
        <xdr:cNvPr id="2310" name="AutoShape 2">
          <a:extLst>
            <a:ext uri="{FF2B5EF4-FFF2-40B4-BE49-F238E27FC236}">
              <a16:creationId xmlns:a16="http://schemas.microsoft.com/office/drawing/2014/main" id="{2198BAE7-AA0D-F0B4-4479-9DBFB8F457E3}"/>
            </a:ext>
          </a:extLst>
        </xdr:cNvPr>
        <xdr:cNvSpPr>
          <a:spLocks noChangeArrowheads="1"/>
        </xdr:cNvSpPr>
      </xdr:nvSpPr>
      <xdr:spPr bwMode="auto">
        <a:xfrm>
          <a:off x="4610100" y="9782175"/>
          <a:ext cx="2095500" cy="504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638175</xdr:colOff>
      <xdr:row>62</xdr:row>
      <xdr:rowOff>161925</xdr:rowOff>
    </xdr:from>
    <xdr:to>
      <xdr:col>9</xdr:col>
      <xdr:colOff>76200</xdr:colOff>
      <xdr:row>66</xdr:row>
      <xdr:rowOff>57150</xdr:rowOff>
    </xdr:to>
    <xdr:sp macro="" textlink="">
      <xdr:nvSpPr>
        <xdr:cNvPr id="3193" name="AutoShape 2">
          <a:extLst>
            <a:ext uri="{FF2B5EF4-FFF2-40B4-BE49-F238E27FC236}">
              <a16:creationId xmlns:a16="http://schemas.microsoft.com/office/drawing/2014/main" id="{161A5F8F-C10D-8ACE-6E66-268E7AEE4243}"/>
            </a:ext>
          </a:extLst>
        </xdr:cNvPr>
        <xdr:cNvSpPr>
          <a:spLocks noChangeArrowheads="1"/>
        </xdr:cNvSpPr>
      </xdr:nvSpPr>
      <xdr:spPr bwMode="auto">
        <a:xfrm>
          <a:off x="4781550" y="9344025"/>
          <a:ext cx="2057400" cy="504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986858</xdr:colOff>
      <xdr:row>0</xdr:row>
      <xdr:rowOff>63789</xdr:rowOff>
    </xdr:from>
    <xdr:ext cx="1076449" cy="201850"/>
    <xdr:sp macro="" textlink="">
      <xdr:nvSpPr>
        <xdr:cNvPr id="3" name="Text Box 8">
          <a:extLst>
            <a:ext uri="{FF2B5EF4-FFF2-40B4-BE49-F238E27FC236}">
              <a16:creationId xmlns:a16="http://schemas.microsoft.com/office/drawing/2014/main" id="{62989828-D6D8-7420-0230-27776DBDADF6}"/>
            </a:ext>
          </a:extLst>
        </xdr:cNvPr>
        <xdr:cNvSpPr txBox="1">
          <a:spLocks noChangeArrowheads="1"/>
        </xdr:cNvSpPr>
      </xdr:nvSpPr>
      <xdr:spPr bwMode="auto">
        <a:xfrm>
          <a:off x="8901267" y="63789"/>
          <a:ext cx="1076449" cy="201850"/>
        </a:xfrm>
        <a:prstGeom prst="rect">
          <a:avLst/>
        </a:prstGeom>
        <a:no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strike="noStrike">
              <a:solidFill>
                <a:srgbClr val="000000"/>
              </a:solidFill>
              <a:latin typeface="ＭＳ 明朝"/>
              <a:ea typeface="ＭＳ 明朝"/>
            </a:rPr>
            <a:t>添付書面９－</a:t>
          </a:r>
          <a:r>
            <a:rPr lang="en-US" altLang="ja-JP" sz="1100" b="0" i="0" strike="noStrike">
              <a:solidFill>
                <a:srgbClr val="000000"/>
              </a:solidFill>
              <a:latin typeface="ＭＳ 明朝"/>
              <a:ea typeface="ＭＳ 明朝"/>
            </a:rPr>
            <a:t>(2)</a:t>
          </a:r>
        </a:p>
      </xdr:txBody>
    </xdr:sp>
    <xdr:clientData/>
  </xdr:oneCellAnchor>
  <xdr:twoCellAnchor>
    <xdr:from>
      <xdr:col>10</xdr:col>
      <xdr:colOff>330200</xdr:colOff>
      <xdr:row>38</xdr:row>
      <xdr:rowOff>136527</xdr:rowOff>
    </xdr:from>
    <xdr:to>
      <xdr:col>15</xdr:col>
      <xdr:colOff>577850</xdr:colOff>
      <xdr:row>53</xdr:row>
      <xdr:rowOff>152401</xdr:rowOff>
    </xdr:to>
    <xdr:sp macro="" textlink="">
      <xdr:nvSpPr>
        <xdr:cNvPr id="9" name="円形吹き出し 8">
          <a:extLst>
            <a:ext uri="{FF2B5EF4-FFF2-40B4-BE49-F238E27FC236}">
              <a16:creationId xmlns:a16="http://schemas.microsoft.com/office/drawing/2014/main" id="{F8D8C58A-101C-F7BC-0AC4-73579CC486F5}"/>
            </a:ext>
          </a:extLst>
        </xdr:cNvPr>
        <xdr:cNvSpPr/>
      </xdr:nvSpPr>
      <xdr:spPr bwMode="auto">
        <a:xfrm>
          <a:off x="5426075" y="4778377"/>
          <a:ext cx="3498850" cy="2162174"/>
        </a:xfrm>
        <a:prstGeom prst="wedgeEllipseCallout">
          <a:avLst>
            <a:gd name="adj1" fmla="val -75821"/>
            <a:gd name="adj2" fmla="val -36403"/>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注意</a:t>
          </a:r>
          <a:r>
            <a:rPr kumimoji="1" lang="en-US" altLang="ja-JP" sz="1100"/>
            <a:t>〉</a:t>
          </a:r>
        </a:p>
        <a:p>
          <a:pPr algn="l"/>
          <a:r>
            <a:rPr kumimoji="1" lang="ja-JP" altLang="en-US" sz="1100"/>
            <a:t>１．コメント②、③の人数は同じになることを想定しております。</a:t>
          </a:r>
          <a:endParaRPr kumimoji="1" lang="en-US" altLang="ja-JP" sz="1100"/>
        </a:p>
        <a:p>
          <a:pPr algn="l"/>
          <a:r>
            <a:rPr kumimoji="1" lang="ja-JP" altLang="en-US" sz="1100"/>
            <a:t>もし、異なる場合には、コメント機能等で理由をご説明ください。</a:t>
          </a:r>
          <a:endParaRPr kumimoji="1" lang="en-US" altLang="ja-JP" sz="1100"/>
        </a:p>
        <a:p>
          <a:pPr algn="l">
            <a:lnSpc>
              <a:spcPts val="1300"/>
            </a:lnSpc>
          </a:pPr>
          <a:r>
            <a:rPr kumimoji="1" lang="ja-JP" altLang="en-US" sz="1100"/>
            <a:t>２．ご提出いただく際は、記載方法のコメント及び吹き出しを削除した形でご提出ください。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523875</xdr:colOff>
      <xdr:row>0</xdr:row>
      <xdr:rowOff>66675</xdr:rowOff>
    </xdr:from>
    <xdr:ext cx="1076449" cy="201850"/>
    <xdr:sp macro="" textlink="">
      <xdr:nvSpPr>
        <xdr:cNvPr id="2" name="Text Box 1">
          <a:extLst>
            <a:ext uri="{FF2B5EF4-FFF2-40B4-BE49-F238E27FC236}">
              <a16:creationId xmlns:a16="http://schemas.microsoft.com/office/drawing/2014/main" id="{021B290D-B2A3-40FD-9D9C-F76D3AE79EA1}"/>
            </a:ext>
          </a:extLst>
        </xdr:cNvPr>
        <xdr:cNvSpPr txBox="1">
          <a:spLocks noChangeArrowheads="1"/>
        </xdr:cNvSpPr>
      </xdr:nvSpPr>
      <xdr:spPr bwMode="auto">
        <a:xfrm>
          <a:off x="11858625" y="66675"/>
          <a:ext cx="1076449" cy="201850"/>
        </a:xfrm>
        <a:prstGeom prst="rect">
          <a:avLst/>
        </a:prstGeom>
        <a:no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strike="noStrike">
              <a:solidFill>
                <a:srgbClr val="000000"/>
              </a:solidFill>
              <a:latin typeface="ＭＳ 明朝"/>
              <a:ea typeface="ＭＳ 明朝"/>
            </a:rPr>
            <a:t>添付書面９－</a:t>
          </a:r>
          <a:r>
            <a:rPr lang="en-US" altLang="ja-JP" sz="1100" b="0" i="0" strike="noStrike">
              <a:solidFill>
                <a:srgbClr val="000000"/>
              </a:solidFill>
              <a:latin typeface="ＭＳ 明朝"/>
              <a:ea typeface="ＭＳ 明朝"/>
            </a:rPr>
            <a:t>(3)</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1063625</xdr:colOff>
      <xdr:row>77</xdr:row>
      <xdr:rowOff>0</xdr:rowOff>
    </xdr:from>
    <xdr:to>
      <xdr:col>2</xdr:col>
      <xdr:colOff>1451681</xdr:colOff>
      <xdr:row>77</xdr:row>
      <xdr:rowOff>0</xdr:rowOff>
    </xdr:to>
    <xdr:sp macro="" textlink="">
      <xdr:nvSpPr>
        <xdr:cNvPr id="2" name="Rectangle 1">
          <a:extLst>
            <a:ext uri="{FF2B5EF4-FFF2-40B4-BE49-F238E27FC236}">
              <a16:creationId xmlns:a16="http://schemas.microsoft.com/office/drawing/2014/main" id="{61D7FECC-03F0-E137-A468-02A8EFCE644A}"/>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3" name="Rectangle 2">
          <a:extLst>
            <a:ext uri="{FF2B5EF4-FFF2-40B4-BE49-F238E27FC236}">
              <a16:creationId xmlns:a16="http://schemas.microsoft.com/office/drawing/2014/main" id="{B7DB20B2-AC74-19AF-C2B7-E791D17C56FC}"/>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4" name="Rectangle 6">
          <a:extLst>
            <a:ext uri="{FF2B5EF4-FFF2-40B4-BE49-F238E27FC236}">
              <a16:creationId xmlns:a16="http://schemas.microsoft.com/office/drawing/2014/main" id="{11D2A8BB-6287-8E9A-76A6-CD793E4D8AC5}"/>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5" name="Rectangle 7">
          <a:extLst>
            <a:ext uri="{FF2B5EF4-FFF2-40B4-BE49-F238E27FC236}">
              <a16:creationId xmlns:a16="http://schemas.microsoft.com/office/drawing/2014/main" id="{0C4F6B84-67CC-B95C-F034-0D567AE14E75}"/>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6" name="Rectangle 10">
          <a:extLst>
            <a:ext uri="{FF2B5EF4-FFF2-40B4-BE49-F238E27FC236}">
              <a16:creationId xmlns:a16="http://schemas.microsoft.com/office/drawing/2014/main" id="{6D9066D1-4948-713D-FB5E-AF4E46FD7711}"/>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7" name="Rectangle 11">
          <a:extLst>
            <a:ext uri="{FF2B5EF4-FFF2-40B4-BE49-F238E27FC236}">
              <a16:creationId xmlns:a16="http://schemas.microsoft.com/office/drawing/2014/main" id="{CC0DBCCC-17AB-F61F-1CE0-66E1071E4DB4}"/>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8" name="Rectangle 14">
          <a:extLst>
            <a:ext uri="{FF2B5EF4-FFF2-40B4-BE49-F238E27FC236}">
              <a16:creationId xmlns:a16="http://schemas.microsoft.com/office/drawing/2014/main" id="{45F89FA2-9368-024C-4284-632EBF1AFB3B}"/>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9" name="Rectangle 15">
          <a:extLst>
            <a:ext uri="{FF2B5EF4-FFF2-40B4-BE49-F238E27FC236}">
              <a16:creationId xmlns:a16="http://schemas.microsoft.com/office/drawing/2014/main" id="{1A0CE0F4-045B-D02C-02BE-FE33B0709D1B}"/>
            </a:ext>
          </a:extLst>
        </xdr:cNvPr>
        <xdr:cNvSpPr>
          <a:spLocks noChangeArrowheads="1"/>
        </xdr:cNvSpPr>
      </xdr:nvSpPr>
      <xdr:spPr bwMode="auto">
        <a:xfrm>
          <a:off x="1809750" y="17907000"/>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1063625</xdr:colOff>
      <xdr:row>77</xdr:row>
      <xdr:rowOff>0</xdr:rowOff>
    </xdr:from>
    <xdr:to>
      <xdr:col>2</xdr:col>
      <xdr:colOff>1451681</xdr:colOff>
      <xdr:row>77</xdr:row>
      <xdr:rowOff>0</xdr:rowOff>
    </xdr:to>
    <xdr:sp macro="" textlink="">
      <xdr:nvSpPr>
        <xdr:cNvPr id="10" name="Rectangle 1">
          <a:extLst>
            <a:ext uri="{FF2B5EF4-FFF2-40B4-BE49-F238E27FC236}">
              <a16:creationId xmlns:a16="http://schemas.microsoft.com/office/drawing/2014/main" id="{D83CE818-BEBD-12F2-4D7C-312002137915}"/>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11" name="Rectangle 2">
          <a:extLst>
            <a:ext uri="{FF2B5EF4-FFF2-40B4-BE49-F238E27FC236}">
              <a16:creationId xmlns:a16="http://schemas.microsoft.com/office/drawing/2014/main" id="{CF47659C-2A4E-C537-6C6C-10B334E69956}"/>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12" name="Rectangle 6">
          <a:extLst>
            <a:ext uri="{FF2B5EF4-FFF2-40B4-BE49-F238E27FC236}">
              <a16:creationId xmlns:a16="http://schemas.microsoft.com/office/drawing/2014/main" id="{3224C3C2-41E1-3E33-F551-BEE993BEBA41}"/>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13" name="Rectangle 7">
          <a:extLst>
            <a:ext uri="{FF2B5EF4-FFF2-40B4-BE49-F238E27FC236}">
              <a16:creationId xmlns:a16="http://schemas.microsoft.com/office/drawing/2014/main" id="{0CA4B9A8-B6B0-445B-DA11-C2FDA628D9DC}"/>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14" name="Rectangle 10">
          <a:extLst>
            <a:ext uri="{FF2B5EF4-FFF2-40B4-BE49-F238E27FC236}">
              <a16:creationId xmlns:a16="http://schemas.microsoft.com/office/drawing/2014/main" id="{1343A559-E784-065F-4354-878AB24DC222}"/>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15" name="Rectangle 11">
          <a:extLst>
            <a:ext uri="{FF2B5EF4-FFF2-40B4-BE49-F238E27FC236}">
              <a16:creationId xmlns:a16="http://schemas.microsoft.com/office/drawing/2014/main" id="{7FCBE45E-0F89-35CD-A426-030A73D501D9}"/>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16" name="Rectangle 14">
          <a:extLst>
            <a:ext uri="{FF2B5EF4-FFF2-40B4-BE49-F238E27FC236}">
              <a16:creationId xmlns:a16="http://schemas.microsoft.com/office/drawing/2014/main" id="{B0E14BCF-C105-7138-6F39-D26B58B2C40C}"/>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1</a:t>
          </a:r>
        </a:p>
      </xdr:txBody>
    </xdr:sp>
    <xdr:clientData/>
  </xdr:twoCellAnchor>
  <xdr:twoCellAnchor>
    <xdr:from>
      <xdr:col>2</xdr:col>
      <xdr:colOff>1063625</xdr:colOff>
      <xdr:row>77</xdr:row>
      <xdr:rowOff>0</xdr:rowOff>
    </xdr:from>
    <xdr:to>
      <xdr:col>2</xdr:col>
      <xdr:colOff>1451681</xdr:colOff>
      <xdr:row>77</xdr:row>
      <xdr:rowOff>0</xdr:rowOff>
    </xdr:to>
    <xdr:sp macro="" textlink="">
      <xdr:nvSpPr>
        <xdr:cNvPr id="17" name="Rectangle 15">
          <a:extLst>
            <a:ext uri="{FF2B5EF4-FFF2-40B4-BE49-F238E27FC236}">
              <a16:creationId xmlns:a16="http://schemas.microsoft.com/office/drawing/2014/main" id="{F657676D-5BFF-1C6A-B17A-19A62523085E}"/>
            </a:ext>
          </a:extLst>
        </xdr:cNvPr>
        <xdr:cNvSpPr>
          <a:spLocks noChangeArrowheads="1"/>
        </xdr:cNvSpPr>
      </xdr:nvSpPr>
      <xdr:spPr bwMode="auto">
        <a:xfrm>
          <a:off x="1809750" y="17192625"/>
          <a:ext cx="381000" cy="0"/>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L48"/>
  <sheetViews>
    <sheetView view="pageBreakPreview" topLeftCell="A23" zoomScaleNormal="100" zoomScaleSheetLayoutView="100" workbookViewId="0">
      <selection activeCell="J44" sqref="J44"/>
    </sheetView>
  </sheetViews>
  <sheetFormatPr defaultRowHeight="13.5" outlineLevelCol="2" x14ac:dyDescent="0.15"/>
  <cols>
    <col min="1" max="1" width="8.5" style="47" customWidth="1"/>
    <col min="2" max="2" width="15.5" style="47" customWidth="1"/>
    <col min="3" max="3" width="11.375" style="47" customWidth="1"/>
    <col min="4" max="4" width="6.125" style="136" customWidth="1"/>
    <col min="5" max="5" width="16.25" style="47" customWidth="1"/>
    <col min="6" max="7" width="16.25" style="47" customWidth="1" outlineLevel="1"/>
    <col min="8" max="9" width="14.75" style="47" customWidth="1" outlineLevel="2"/>
    <col min="10" max="10" width="14.25" style="47" customWidth="1"/>
    <col min="11" max="11" width="67.375" style="47" customWidth="1"/>
    <col min="12" max="12" width="26.75" style="47" customWidth="1"/>
    <col min="13" max="16384" width="9" style="47"/>
  </cols>
  <sheetData>
    <row r="1" spans="1:12" customFormat="1" ht="18.75" x14ac:dyDescent="0.2">
      <c r="A1" s="142" t="s">
        <v>227</v>
      </c>
      <c r="B1" s="27"/>
      <c r="J1" s="1"/>
    </row>
    <row r="3" spans="1:12" s="42" customFormat="1" ht="18.75" customHeight="1" thickBot="1" x14ac:dyDescent="0.2">
      <c r="A3" s="38"/>
      <c r="B3" s="39"/>
      <c r="C3" s="135" t="s">
        <v>211</v>
      </c>
      <c r="D3" s="40"/>
      <c r="E3" s="41" t="s">
        <v>96</v>
      </c>
      <c r="F3" s="41"/>
      <c r="G3" s="41"/>
      <c r="H3" s="40"/>
      <c r="I3" s="40"/>
      <c r="J3" s="41" t="s">
        <v>110</v>
      </c>
      <c r="K3" s="115" t="s">
        <v>183</v>
      </c>
    </row>
    <row r="4" spans="1:12" s="42" customFormat="1" ht="18.75" customHeight="1" x14ac:dyDescent="0.15">
      <c r="A4" s="208"/>
      <c r="B4" s="209"/>
      <c r="C4" s="209" t="str">
        <f>'損益計算書（事業単位）'!C4</f>
        <v>2023年度【実績】</v>
      </c>
      <c r="D4" s="354" t="s">
        <v>212</v>
      </c>
      <c r="E4" s="209" t="str">
        <f>'損益計算書（事業単位）'!E4</f>
        <v>2023年度【実績】</v>
      </c>
      <c r="F4" s="209" t="str">
        <f>'損益計算書（事業単位）'!F4</f>
        <v>2024年度【計画】</v>
      </c>
      <c r="G4" s="209" t="str">
        <f>'損益計算書（事業単位）'!G4</f>
        <v>2025年度【計画】</v>
      </c>
      <c r="H4" s="209" t="str">
        <f>'損益計算書（事業単位）'!H4</f>
        <v>2026年度【計画】</v>
      </c>
      <c r="I4" s="209" t="str">
        <f>'損益計算書（事業単位）'!I4</f>
        <v>2027年度【計画】</v>
      </c>
      <c r="J4" s="209" t="str">
        <f>'損益計算書（事業単位）'!J4</f>
        <v>2028年度【計画】</v>
      </c>
      <c r="K4" s="352" t="s">
        <v>237</v>
      </c>
    </row>
    <row r="5" spans="1:12" s="42" customFormat="1" ht="18.75" customHeight="1" thickBot="1" x14ac:dyDescent="0.2">
      <c r="A5" s="210"/>
      <c r="B5" s="205"/>
      <c r="C5" s="205" t="str">
        <f>'損益計算書（事業単位）'!C5</f>
        <v>2024年3月末</v>
      </c>
      <c r="D5" s="388"/>
      <c r="E5" s="205" t="str">
        <f>'損益計算書（事業単位）'!E5</f>
        <v>2024年3月末</v>
      </c>
      <c r="F5" s="205" t="str">
        <f>'損益計算書（事業単位）'!F5</f>
        <v>2025年3月末</v>
      </c>
      <c r="G5" s="205" t="str">
        <f>'損益計算書（事業単位）'!G5</f>
        <v>2026年3月末</v>
      </c>
      <c r="H5" s="205" t="str">
        <f>'損益計算書（事業単位）'!H5</f>
        <v>2027年3月末</v>
      </c>
      <c r="I5" s="205" t="str">
        <f>'損益計算書（事業単位）'!I5</f>
        <v>2028年3月末</v>
      </c>
      <c r="J5" s="205" t="str">
        <f>'損益計算書（事業単位）'!J5</f>
        <v>2029年3月末</v>
      </c>
      <c r="K5" s="353"/>
    </row>
    <row r="6" spans="1:12" ht="18.95" customHeight="1" x14ac:dyDescent="0.15">
      <c r="A6" s="358" t="s">
        <v>99</v>
      </c>
      <c r="B6" s="359"/>
      <c r="C6" s="44"/>
      <c r="D6" s="45">
        <f>E6-C6</f>
        <v>0</v>
      </c>
      <c r="E6" s="44"/>
      <c r="F6" s="44"/>
      <c r="G6" s="44"/>
      <c r="H6" s="44"/>
      <c r="I6" s="44"/>
      <c r="J6" s="150"/>
      <c r="K6" s="147"/>
      <c r="L6" s="143"/>
    </row>
    <row r="7" spans="1:12" ht="18.95" customHeight="1" x14ac:dyDescent="0.15">
      <c r="A7" s="358" t="s">
        <v>111</v>
      </c>
      <c r="B7" s="360"/>
      <c r="C7" s="44"/>
      <c r="D7" s="45">
        <f>E7-C7</f>
        <v>0</v>
      </c>
      <c r="E7" s="44"/>
      <c r="F7" s="44"/>
      <c r="G7" s="44"/>
      <c r="H7" s="44"/>
      <c r="I7" s="44"/>
      <c r="J7" s="150"/>
      <c r="K7" s="147"/>
      <c r="L7" s="143"/>
    </row>
    <row r="8" spans="1:12" ht="18.95" customHeight="1" x14ac:dyDescent="0.15">
      <c r="A8" s="43"/>
      <c r="B8" s="133" t="s">
        <v>207</v>
      </c>
      <c r="C8" s="44"/>
      <c r="D8" s="45"/>
      <c r="E8" s="44"/>
      <c r="F8" s="44"/>
      <c r="G8" s="44"/>
      <c r="H8" s="44"/>
      <c r="I8" s="44"/>
      <c r="J8" s="150"/>
      <c r="K8" s="147"/>
      <c r="L8" s="143"/>
    </row>
    <row r="9" spans="1:12" ht="18.95" customHeight="1" x14ac:dyDescent="0.15">
      <c r="A9" s="43"/>
      <c r="B9" s="133" t="s">
        <v>205</v>
      </c>
      <c r="C9" s="44"/>
      <c r="D9" s="49"/>
      <c r="E9" s="44"/>
      <c r="F9" s="44"/>
      <c r="G9" s="44"/>
      <c r="H9" s="44"/>
      <c r="I9" s="44"/>
      <c r="J9" s="150"/>
      <c r="K9" s="147"/>
      <c r="L9" s="143"/>
    </row>
    <row r="10" spans="1:12" ht="18.95" customHeight="1" x14ac:dyDescent="0.15">
      <c r="A10" s="361" t="s">
        <v>112</v>
      </c>
      <c r="B10" s="362"/>
      <c r="C10" s="175">
        <f>C6-C7</f>
        <v>0</v>
      </c>
      <c r="D10" s="176">
        <f>E10-C10</f>
        <v>0</v>
      </c>
      <c r="E10" s="175">
        <f>E6-E7</f>
        <v>0</v>
      </c>
      <c r="F10" s="175">
        <f t="shared" ref="F10:G10" si="0">F6-F7</f>
        <v>0</v>
      </c>
      <c r="G10" s="175">
        <f t="shared" si="0"/>
        <v>0</v>
      </c>
      <c r="H10" s="175">
        <f>H6-H7</f>
        <v>0</v>
      </c>
      <c r="I10" s="175">
        <f>I6-I7</f>
        <v>0</v>
      </c>
      <c r="J10" s="177">
        <f>J6-J7</f>
        <v>0</v>
      </c>
      <c r="K10" s="178"/>
      <c r="L10" s="143"/>
    </row>
    <row r="11" spans="1:12" ht="18.95" customHeight="1" x14ac:dyDescent="0.15">
      <c r="A11" s="144"/>
      <c r="B11" s="48" t="s">
        <v>113</v>
      </c>
      <c r="C11" s="49" t="e">
        <f>C10/C6</f>
        <v>#DIV/0!</v>
      </c>
      <c r="D11" s="49"/>
      <c r="E11" s="49" t="e">
        <f>E10/E6</f>
        <v>#DIV/0!</v>
      </c>
      <c r="F11" s="49" t="e">
        <f t="shared" ref="F11:G11" si="1">F10/F6</f>
        <v>#DIV/0!</v>
      </c>
      <c r="G11" s="49" t="e">
        <f t="shared" si="1"/>
        <v>#DIV/0!</v>
      </c>
      <c r="H11" s="49" t="e">
        <f>H10/H6</f>
        <v>#DIV/0!</v>
      </c>
      <c r="I11" s="49" t="e">
        <f>I10/I6</f>
        <v>#DIV/0!</v>
      </c>
      <c r="J11" s="151" t="e">
        <f>J10/J6</f>
        <v>#DIV/0!</v>
      </c>
      <c r="K11" s="148"/>
      <c r="L11" s="143"/>
    </row>
    <row r="12" spans="1:12" ht="18.95" customHeight="1" x14ac:dyDescent="0.15">
      <c r="A12" s="145" t="s">
        <v>114</v>
      </c>
      <c r="B12" s="50"/>
      <c r="C12" s="44"/>
      <c r="D12" s="45">
        <f>E12-C12</f>
        <v>0</v>
      </c>
      <c r="E12" s="44"/>
      <c r="F12" s="44"/>
      <c r="G12" s="44"/>
      <c r="H12" s="44"/>
      <c r="I12" s="44"/>
      <c r="J12" s="150"/>
      <c r="K12" s="148"/>
      <c r="L12" s="143"/>
    </row>
    <row r="13" spans="1:12" ht="18.95" customHeight="1" x14ac:dyDescent="0.15">
      <c r="A13" s="146"/>
      <c r="B13" s="133" t="s">
        <v>207</v>
      </c>
      <c r="C13" s="44"/>
      <c r="D13" s="45"/>
      <c r="E13" s="44"/>
      <c r="F13" s="44"/>
      <c r="G13" s="44"/>
      <c r="H13" s="44"/>
      <c r="I13" s="44"/>
      <c r="J13" s="150"/>
      <c r="K13" s="148"/>
      <c r="L13" s="143"/>
    </row>
    <row r="14" spans="1:12" ht="18.95" customHeight="1" x14ac:dyDescent="0.15">
      <c r="A14" s="146"/>
      <c r="B14" s="133" t="s">
        <v>205</v>
      </c>
      <c r="C14" s="44"/>
      <c r="D14" s="45"/>
      <c r="E14" s="44"/>
      <c r="F14" s="44"/>
      <c r="G14" s="44"/>
      <c r="H14" s="44"/>
      <c r="I14" s="44"/>
      <c r="J14" s="150"/>
      <c r="K14" s="148"/>
      <c r="L14" s="143"/>
    </row>
    <row r="15" spans="1:12" ht="18.95" customHeight="1" x14ac:dyDescent="0.15">
      <c r="A15" s="146"/>
      <c r="B15" s="133" t="s">
        <v>206</v>
      </c>
      <c r="C15" s="44"/>
      <c r="D15" s="45"/>
      <c r="E15" s="44"/>
      <c r="F15" s="44"/>
      <c r="G15" s="44"/>
      <c r="H15" s="44"/>
      <c r="I15" s="44"/>
      <c r="J15" s="150"/>
      <c r="K15" s="148"/>
      <c r="L15" s="143"/>
    </row>
    <row r="16" spans="1:12" ht="18.95" customHeight="1" x14ac:dyDescent="0.15">
      <c r="A16" s="144"/>
      <c r="B16" s="51" t="s">
        <v>128</v>
      </c>
      <c r="C16" s="49" t="e">
        <f>C12/C6</f>
        <v>#DIV/0!</v>
      </c>
      <c r="D16" s="45"/>
      <c r="E16" s="49" t="e">
        <f>E12/E6</f>
        <v>#DIV/0!</v>
      </c>
      <c r="F16" s="49" t="e">
        <f t="shared" ref="F16:G16" si="2">F12/F6</f>
        <v>#DIV/0!</v>
      </c>
      <c r="G16" s="49" t="e">
        <f t="shared" si="2"/>
        <v>#DIV/0!</v>
      </c>
      <c r="H16" s="49" t="e">
        <f>H12/H6</f>
        <v>#DIV/0!</v>
      </c>
      <c r="I16" s="49" t="e">
        <f>I12/I6</f>
        <v>#DIV/0!</v>
      </c>
      <c r="J16" s="151" t="e">
        <f>J12/J6</f>
        <v>#DIV/0!</v>
      </c>
      <c r="K16" s="148"/>
      <c r="L16" s="143"/>
    </row>
    <row r="17" spans="1:12" ht="18.95" customHeight="1" x14ac:dyDescent="0.15">
      <c r="A17" s="211" t="s">
        <v>115</v>
      </c>
      <c r="B17" s="179"/>
      <c r="C17" s="175">
        <f>C10-C12</f>
        <v>0</v>
      </c>
      <c r="D17" s="176">
        <f>E17-C17</f>
        <v>0</v>
      </c>
      <c r="E17" s="175">
        <f>E10-E12</f>
        <v>0</v>
      </c>
      <c r="F17" s="175">
        <f t="shared" ref="F17:G17" si="3">F10-F12</f>
        <v>0</v>
      </c>
      <c r="G17" s="175">
        <f t="shared" si="3"/>
        <v>0</v>
      </c>
      <c r="H17" s="175">
        <f>H10-H12</f>
        <v>0</v>
      </c>
      <c r="I17" s="175">
        <f>I10-I12</f>
        <v>0</v>
      </c>
      <c r="J17" s="177">
        <f>J10-J12</f>
        <v>0</v>
      </c>
      <c r="K17" s="178"/>
      <c r="L17" s="143"/>
    </row>
    <row r="18" spans="1:12" x14ac:dyDescent="0.15">
      <c r="A18" s="59"/>
      <c r="B18" s="53" t="s">
        <v>116</v>
      </c>
      <c r="C18" s="45"/>
      <c r="D18" s="45"/>
      <c r="E18" s="45"/>
      <c r="F18" s="45"/>
      <c r="G18" s="45"/>
      <c r="H18" s="45"/>
      <c r="I18" s="45"/>
      <c r="J18" s="152"/>
      <c r="K18" s="148"/>
      <c r="L18" s="143"/>
    </row>
    <row r="19" spans="1:12" ht="18.95" customHeight="1" x14ac:dyDescent="0.15">
      <c r="A19" s="144"/>
      <c r="B19" s="54"/>
      <c r="C19" s="45"/>
      <c r="D19" s="45"/>
      <c r="E19" s="45"/>
      <c r="F19" s="45"/>
      <c r="G19" s="45"/>
      <c r="H19" s="45"/>
      <c r="I19" s="45"/>
      <c r="J19" s="152"/>
      <c r="K19" s="148"/>
      <c r="L19" s="143"/>
    </row>
    <row r="20" spans="1:12" ht="18.95" customHeight="1" x14ac:dyDescent="0.15">
      <c r="A20" s="144"/>
      <c r="C20" s="45"/>
      <c r="D20" s="45"/>
      <c r="E20" s="45"/>
      <c r="F20" s="45"/>
      <c r="G20" s="45"/>
      <c r="H20" s="45"/>
      <c r="I20" s="45"/>
      <c r="J20" s="152"/>
      <c r="K20" s="148"/>
      <c r="L20" s="143"/>
    </row>
    <row r="21" spans="1:12" ht="18.95" customHeight="1" x14ac:dyDescent="0.15">
      <c r="A21" s="144"/>
      <c r="B21" s="53" t="s">
        <v>117</v>
      </c>
      <c r="C21" s="45"/>
      <c r="D21" s="45"/>
      <c r="E21" s="45"/>
      <c r="F21" s="45"/>
      <c r="G21" s="45"/>
      <c r="H21" s="45"/>
      <c r="I21" s="45"/>
      <c r="J21" s="152"/>
      <c r="K21" s="148"/>
      <c r="L21" s="143"/>
    </row>
    <row r="22" spans="1:12" ht="18.95" customHeight="1" x14ac:dyDescent="0.15">
      <c r="A22" s="60"/>
      <c r="B22" s="53"/>
      <c r="C22" s="45"/>
      <c r="D22" s="45"/>
      <c r="E22" s="45"/>
      <c r="F22" s="45"/>
      <c r="G22" s="45"/>
      <c r="H22" s="45"/>
      <c r="I22" s="45"/>
      <c r="J22" s="152"/>
      <c r="K22" s="148"/>
      <c r="L22" s="143"/>
    </row>
    <row r="23" spans="1:12" ht="18.95" customHeight="1" x14ac:dyDescent="0.15">
      <c r="A23" s="57" t="s">
        <v>118</v>
      </c>
      <c r="B23" s="55"/>
      <c r="C23" s="44">
        <f>SUM(C18:C22)</f>
        <v>0</v>
      </c>
      <c r="D23" s="45">
        <f>E23-C23</f>
        <v>0</v>
      </c>
      <c r="E23" s="44">
        <f>SUM(E18:E22)</f>
        <v>0</v>
      </c>
      <c r="F23" s="44">
        <f t="shared" ref="F23:G23" si="4">SUM(F18:F22)</f>
        <v>0</v>
      </c>
      <c r="G23" s="44">
        <f t="shared" si="4"/>
        <v>0</v>
      </c>
      <c r="H23" s="44">
        <f>SUM(H18:H22)</f>
        <v>0</v>
      </c>
      <c r="I23" s="44">
        <f>SUM(I18:I22)</f>
        <v>0</v>
      </c>
      <c r="J23" s="150">
        <f>SUM(J18:J22)</f>
        <v>0</v>
      </c>
      <c r="K23" s="148"/>
      <c r="L23" s="143"/>
    </row>
    <row r="24" spans="1:12" ht="18.95" customHeight="1" x14ac:dyDescent="0.15">
      <c r="A24" s="59"/>
      <c r="B24" s="53" t="s">
        <v>119</v>
      </c>
      <c r="C24" s="45"/>
      <c r="D24" s="45"/>
      <c r="E24" s="45"/>
      <c r="F24" s="45"/>
      <c r="G24" s="45"/>
      <c r="H24" s="45"/>
      <c r="I24" s="45"/>
      <c r="J24" s="152"/>
      <c r="K24" s="148"/>
      <c r="L24" s="143"/>
    </row>
    <row r="25" spans="1:12" ht="18.95" customHeight="1" x14ac:dyDescent="0.15">
      <c r="A25" s="60"/>
      <c r="B25" s="53"/>
      <c r="C25" s="45"/>
      <c r="D25" s="45"/>
      <c r="E25" s="45"/>
      <c r="F25" s="45"/>
      <c r="G25" s="45"/>
      <c r="H25" s="45"/>
      <c r="I25" s="45"/>
      <c r="J25" s="152"/>
      <c r="K25" s="148"/>
      <c r="L25" s="143"/>
    </row>
    <row r="26" spans="1:12" ht="18.95" customHeight="1" x14ac:dyDescent="0.15">
      <c r="A26" s="60"/>
      <c r="C26" s="45"/>
      <c r="D26" s="45"/>
      <c r="E26" s="45"/>
      <c r="F26" s="45"/>
      <c r="G26" s="45"/>
      <c r="H26" s="45"/>
      <c r="I26" s="45"/>
      <c r="J26" s="152"/>
      <c r="K26" s="148"/>
      <c r="L26" s="143"/>
    </row>
    <row r="27" spans="1:12" ht="18.95" customHeight="1" x14ac:dyDescent="0.15">
      <c r="A27" s="60"/>
      <c r="B27" s="53" t="s">
        <v>120</v>
      </c>
      <c r="C27" s="45"/>
      <c r="D27" s="45"/>
      <c r="E27" s="45"/>
      <c r="F27" s="45"/>
      <c r="G27" s="45"/>
      <c r="H27" s="45"/>
      <c r="I27" s="45"/>
      <c r="J27" s="152"/>
      <c r="K27" s="148"/>
      <c r="L27" s="143"/>
    </row>
    <row r="28" spans="1:12" ht="18.95" customHeight="1" x14ac:dyDescent="0.15">
      <c r="A28" s="60"/>
      <c r="B28" s="53"/>
      <c r="C28" s="45"/>
      <c r="D28" s="45"/>
      <c r="E28" s="45"/>
      <c r="F28" s="45"/>
      <c r="G28" s="45"/>
      <c r="H28" s="45"/>
      <c r="I28" s="45"/>
      <c r="J28" s="152"/>
      <c r="K28" s="148"/>
      <c r="L28" s="143"/>
    </row>
    <row r="29" spans="1:12" ht="18.95" customHeight="1" x14ac:dyDescent="0.15">
      <c r="A29" s="57" t="s">
        <v>121</v>
      </c>
      <c r="B29" s="55"/>
      <c r="C29" s="44">
        <f>SUM(C24:C28)</f>
        <v>0</v>
      </c>
      <c r="D29" s="45">
        <f>E29-C29</f>
        <v>0</v>
      </c>
      <c r="E29" s="44">
        <f>SUM(E24:E28)</f>
        <v>0</v>
      </c>
      <c r="F29" s="44">
        <f t="shared" ref="F29:G29" si="5">SUM(F24:F28)</f>
        <v>0</v>
      </c>
      <c r="G29" s="44">
        <f t="shared" si="5"/>
        <v>0</v>
      </c>
      <c r="H29" s="44">
        <f>SUM(H24:H28)</f>
        <v>0</v>
      </c>
      <c r="I29" s="44">
        <f>SUM(I24:I28)</f>
        <v>0</v>
      </c>
      <c r="J29" s="150">
        <f>SUM(J24:J28)</f>
        <v>0</v>
      </c>
      <c r="K29" s="148"/>
      <c r="L29" s="143"/>
    </row>
    <row r="30" spans="1:12" ht="18.95" customHeight="1" x14ac:dyDescent="0.15">
      <c r="A30" s="43"/>
      <c r="B30" s="56"/>
      <c r="C30" s="44"/>
      <c r="D30" s="45"/>
      <c r="E30" s="44"/>
      <c r="F30" s="44"/>
      <c r="G30" s="44"/>
      <c r="H30" s="44"/>
      <c r="I30" s="44"/>
      <c r="J30" s="150"/>
      <c r="K30" s="148"/>
      <c r="L30" s="143"/>
    </row>
    <row r="31" spans="1:12" ht="18.95" customHeight="1" x14ac:dyDescent="0.15">
      <c r="A31" s="361" t="s">
        <v>122</v>
      </c>
      <c r="B31" s="363"/>
      <c r="C31" s="175">
        <f>C17+C23-C29</f>
        <v>0</v>
      </c>
      <c r="D31" s="176">
        <f>E31-C31</f>
        <v>0</v>
      </c>
      <c r="E31" s="175">
        <f>E17+E23-E29</f>
        <v>0</v>
      </c>
      <c r="F31" s="175">
        <f t="shared" ref="F31:G31" si="6">F17+F23-F29</f>
        <v>0</v>
      </c>
      <c r="G31" s="175">
        <f t="shared" si="6"/>
        <v>0</v>
      </c>
      <c r="H31" s="175">
        <f>H17+H23-H29</f>
        <v>0</v>
      </c>
      <c r="I31" s="175">
        <f>I17+I23-I29</f>
        <v>0</v>
      </c>
      <c r="J31" s="177">
        <f>J17+J23-J29</f>
        <v>0</v>
      </c>
      <c r="K31" s="178"/>
      <c r="L31" s="143"/>
    </row>
    <row r="32" spans="1:12" ht="18.95" customHeight="1" x14ac:dyDescent="0.15">
      <c r="A32" s="59"/>
      <c r="B32" s="53"/>
      <c r="C32" s="45"/>
      <c r="D32" s="45"/>
      <c r="E32" s="45"/>
      <c r="F32" s="45"/>
      <c r="G32" s="45"/>
      <c r="H32" s="45"/>
      <c r="I32" s="45"/>
      <c r="J32" s="152"/>
      <c r="K32" s="148"/>
      <c r="L32" s="143"/>
    </row>
    <row r="33" spans="1:12" ht="18.95" customHeight="1" x14ac:dyDescent="0.15">
      <c r="A33" s="60"/>
      <c r="B33" s="53"/>
      <c r="C33" s="45"/>
      <c r="D33" s="45"/>
      <c r="E33" s="45"/>
      <c r="F33" s="45"/>
      <c r="G33" s="45"/>
      <c r="H33" s="45"/>
      <c r="I33" s="45"/>
      <c r="J33" s="152"/>
      <c r="K33" s="148"/>
      <c r="L33" s="143"/>
    </row>
    <row r="34" spans="1:12" ht="18.95" customHeight="1" x14ac:dyDescent="0.15">
      <c r="A34" s="60"/>
      <c r="B34" s="53"/>
      <c r="C34" s="45"/>
      <c r="D34" s="45"/>
      <c r="E34" s="45"/>
      <c r="F34" s="45"/>
      <c r="G34" s="45"/>
      <c r="H34" s="45"/>
      <c r="I34" s="45"/>
      <c r="J34" s="152"/>
      <c r="K34" s="148"/>
      <c r="L34" s="143"/>
    </row>
    <row r="35" spans="1:12" ht="18.95" customHeight="1" x14ac:dyDescent="0.15">
      <c r="A35" s="60"/>
      <c r="B35" s="53"/>
      <c r="C35" s="45"/>
      <c r="D35" s="45"/>
      <c r="E35" s="45"/>
      <c r="F35" s="45"/>
      <c r="G35" s="45"/>
      <c r="H35" s="45"/>
      <c r="I35" s="45"/>
      <c r="J35" s="152"/>
      <c r="K35" s="148"/>
      <c r="L35" s="143"/>
    </row>
    <row r="36" spans="1:12" ht="18.95" customHeight="1" x14ac:dyDescent="0.15">
      <c r="A36" s="57" t="s">
        <v>123</v>
      </c>
      <c r="B36" s="58"/>
      <c r="C36" s="44">
        <f>SUM(C32:C35)</f>
        <v>0</v>
      </c>
      <c r="D36" s="45">
        <f>E36-C36</f>
        <v>0</v>
      </c>
      <c r="E36" s="44">
        <f>SUM(E32:E35)</f>
        <v>0</v>
      </c>
      <c r="F36" s="44">
        <f t="shared" ref="F36:G36" si="7">SUM(F32:F35)</f>
        <v>0</v>
      </c>
      <c r="G36" s="44">
        <f t="shared" si="7"/>
        <v>0</v>
      </c>
      <c r="H36" s="44">
        <f>SUM(H32:H35)</f>
        <v>0</v>
      </c>
      <c r="I36" s="44">
        <f>SUM(I32:I35)</f>
        <v>0</v>
      </c>
      <c r="J36" s="150">
        <f>SUM(J32:J35)</f>
        <v>0</v>
      </c>
      <c r="K36" s="148"/>
      <c r="L36" s="143"/>
    </row>
    <row r="37" spans="1:12" ht="18.95" customHeight="1" x14ac:dyDescent="0.15">
      <c r="A37" s="59"/>
      <c r="B37" s="53"/>
      <c r="C37" s="45"/>
      <c r="D37" s="45"/>
      <c r="E37" s="45"/>
      <c r="F37" s="45"/>
      <c r="G37" s="45"/>
      <c r="H37" s="45"/>
      <c r="I37" s="45"/>
      <c r="J37" s="152"/>
      <c r="K37" s="148"/>
      <c r="L37" s="143"/>
    </row>
    <row r="38" spans="1:12" ht="18.95" customHeight="1" x14ac:dyDescent="0.15">
      <c r="A38" s="60"/>
      <c r="B38" s="53"/>
      <c r="C38" s="45"/>
      <c r="D38" s="45"/>
      <c r="E38" s="45"/>
      <c r="F38" s="45"/>
      <c r="G38" s="45"/>
      <c r="H38" s="45"/>
      <c r="I38" s="45"/>
      <c r="J38" s="152"/>
      <c r="K38" s="148"/>
      <c r="L38" s="143"/>
    </row>
    <row r="39" spans="1:12" ht="18.95" customHeight="1" x14ac:dyDescent="0.15">
      <c r="A39" s="60"/>
      <c r="B39" s="53"/>
      <c r="C39" s="45"/>
      <c r="D39" s="45"/>
      <c r="E39" s="45"/>
      <c r="F39" s="45"/>
      <c r="G39" s="45"/>
      <c r="H39" s="45"/>
      <c r="I39" s="45"/>
      <c r="J39" s="152"/>
      <c r="K39" s="148"/>
      <c r="L39" s="143"/>
    </row>
    <row r="40" spans="1:12" ht="18.95" customHeight="1" x14ac:dyDescent="0.15">
      <c r="A40" s="60"/>
      <c r="B40" s="53"/>
      <c r="C40" s="45"/>
      <c r="D40" s="45"/>
      <c r="E40" s="45"/>
      <c r="F40" s="45"/>
      <c r="G40" s="45"/>
      <c r="H40" s="45"/>
      <c r="I40" s="45"/>
      <c r="J40" s="152"/>
      <c r="K40" s="148"/>
      <c r="L40" s="143"/>
    </row>
    <row r="41" spans="1:12" ht="18.95" customHeight="1" x14ac:dyDescent="0.15">
      <c r="A41" s="57" t="s">
        <v>124</v>
      </c>
      <c r="B41" s="55"/>
      <c r="C41" s="44">
        <f>SUM(C37:C40)</f>
        <v>0</v>
      </c>
      <c r="D41" s="45">
        <f>E41-C41</f>
        <v>0</v>
      </c>
      <c r="E41" s="44">
        <f>SUM(E37:E40)</f>
        <v>0</v>
      </c>
      <c r="F41" s="44">
        <f t="shared" ref="F41:G41" si="8">SUM(F37:F40)</f>
        <v>0</v>
      </c>
      <c r="G41" s="44">
        <f t="shared" si="8"/>
        <v>0</v>
      </c>
      <c r="H41" s="44">
        <f>SUM(H37:H40)</f>
        <v>0</v>
      </c>
      <c r="I41" s="44">
        <f>SUM(I37:I40)</f>
        <v>0</v>
      </c>
      <c r="J41" s="150">
        <f>SUM(J37:J40)</f>
        <v>0</v>
      </c>
      <c r="K41" s="148"/>
      <c r="L41" s="143"/>
    </row>
    <row r="42" spans="1:12" ht="18.95" customHeight="1" x14ac:dyDescent="0.15">
      <c r="A42" s="52"/>
      <c r="B42" s="56"/>
      <c r="C42" s="45"/>
      <c r="D42" s="45"/>
      <c r="E42" s="45"/>
      <c r="F42" s="45"/>
      <c r="G42" s="45"/>
      <c r="H42" s="45"/>
      <c r="I42" s="45"/>
      <c r="J42" s="152"/>
      <c r="K42" s="148"/>
      <c r="L42" s="143"/>
    </row>
    <row r="43" spans="1:12" ht="18.95" customHeight="1" x14ac:dyDescent="0.15">
      <c r="A43" s="211" t="s">
        <v>125</v>
      </c>
      <c r="B43" s="179"/>
      <c r="C43" s="175">
        <f>C31+C36-C41</f>
        <v>0</v>
      </c>
      <c r="D43" s="176">
        <f>E43-C43</f>
        <v>0</v>
      </c>
      <c r="E43" s="175">
        <f>E31+E36-E41</f>
        <v>0</v>
      </c>
      <c r="F43" s="175">
        <f t="shared" ref="F43:G43" si="9">F31+F36-F41</f>
        <v>0</v>
      </c>
      <c r="G43" s="175">
        <f t="shared" si="9"/>
        <v>0</v>
      </c>
      <c r="H43" s="175">
        <f>H31+H36-H41</f>
        <v>0</v>
      </c>
      <c r="I43" s="175">
        <f>I31+I36-I41</f>
        <v>0</v>
      </c>
      <c r="J43" s="177">
        <f>J31+J36-J41</f>
        <v>0</v>
      </c>
      <c r="K43" s="178"/>
      <c r="L43" s="143"/>
    </row>
    <row r="44" spans="1:12" ht="18.95" customHeight="1" x14ac:dyDescent="0.15">
      <c r="A44" s="356" t="s">
        <v>130</v>
      </c>
      <c r="B44" s="364"/>
      <c r="C44" s="44">
        <v>0</v>
      </c>
      <c r="D44" s="134"/>
      <c r="E44" s="44">
        <v>0</v>
      </c>
      <c r="F44" s="44">
        <v>0</v>
      </c>
      <c r="G44" s="44">
        <v>0</v>
      </c>
      <c r="H44" s="44">
        <v>0</v>
      </c>
      <c r="I44" s="44">
        <v>0</v>
      </c>
      <c r="J44" s="150">
        <v>0</v>
      </c>
      <c r="K44" s="148"/>
      <c r="L44" s="143"/>
    </row>
    <row r="45" spans="1:12" ht="18.95" customHeight="1" x14ac:dyDescent="0.15">
      <c r="A45" s="356" t="s">
        <v>129</v>
      </c>
      <c r="B45" s="357"/>
      <c r="C45" s="45">
        <v>0</v>
      </c>
      <c r="E45" s="45">
        <v>0</v>
      </c>
      <c r="F45" s="45">
        <v>0</v>
      </c>
      <c r="G45" s="45">
        <v>0</v>
      </c>
      <c r="H45" s="45">
        <v>0</v>
      </c>
      <c r="I45" s="45">
        <v>0</v>
      </c>
      <c r="J45" s="152">
        <v>0</v>
      </c>
      <c r="K45" s="149"/>
      <c r="L45" s="143"/>
    </row>
    <row r="46" spans="1:12" ht="18.95" customHeight="1" thickBot="1" x14ac:dyDescent="0.2">
      <c r="A46" s="180" t="s">
        <v>126</v>
      </c>
      <c r="B46" s="181"/>
      <c r="C46" s="182">
        <f>C43-C44-C45</f>
        <v>0</v>
      </c>
      <c r="D46" s="183">
        <f>E46-C46</f>
        <v>0</v>
      </c>
      <c r="E46" s="182">
        <f>E43-E44-E45</f>
        <v>0</v>
      </c>
      <c r="F46" s="182">
        <f t="shared" ref="F46:G46" si="10">F43-F44-F45</f>
        <v>0</v>
      </c>
      <c r="G46" s="182">
        <f t="shared" si="10"/>
        <v>0</v>
      </c>
      <c r="H46" s="182">
        <f>H43-H44-H45</f>
        <v>0</v>
      </c>
      <c r="I46" s="182">
        <f>I43-I44-I45</f>
        <v>0</v>
      </c>
      <c r="J46" s="184">
        <f>J43-J44-J45</f>
        <v>0</v>
      </c>
      <c r="K46" s="185"/>
      <c r="L46" s="143"/>
    </row>
    <row r="47" spans="1:12" ht="18.95" customHeight="1" thickBot="1" x14ac:dyDescent="0.2">
      <c r="A47" s="198" t="s">
        <v>127</v>
      </c>
      <c r="B47" s="199"/>
      <c r="C47" s="200" t="e">
        <f>(C44+C45)/C43</f>
        <v>#DIV/0!</v>
      </c>
      <c r="D47" s="201"/>
      <c r="E47" s="200" t="e">
        <f>(E44+E45)/E43</f>
        <v>#DIV/0!</v>
      </c>
      <c r="F47" s="200" t="e">
        <f t="shared" ref="F47:G47" si="11">(F44+F45)/F43</f>
        <v>#DIV/0!</v>
      </c>
      <c r="G47" s="200" t="e">
        <f t="shared" si="11"/>
        <v>#DIV/0!</v>
      </c>
      <c r="H47" s="200" t="e">
        <f>(H44+H45)/H43</f>
        <v>#DIV/0!</v>
      </c>
      <c r="I47" s="200" t="e">
        <f>(I44+I45)/I43</f>
        <v>#DIV/0!</v>
      </c>
      <c r="J47" s="202" t="e">
        <f>(J44+J45)/J43</f>
        <v>#DIV/0!</v>
      </c>
      <c r="K47" s="203"/>
      <c r="L47" s="143"/>
    </row>
    <row r="48" spans="1:12" ht="11.25" customHeight="1" x14ac:dyDescent="0.15"/>
  </sheetData>
  <mergeCells count="8">
    <mergeCell ref="K4:K5"/>
    <mergeCell ref="D4:D5"/>
    <mergeCell ref="A44:B44"/>
    <mergeCell ref="A45:B45"/>
    <mergeCell ref="A6:B6"/>
    <mergeCell ref="A7:B7"/>
    <mergeCell ref="A10:B10"/>
    <mergeCell ref="A31:B31"/>
  </mergeCells>
  <phoneticPr fontId="2"/>
  <pageMargins left="0.7" right="0.7" top="0.75" bottom="0.75" header="0.3" footer="0.3"/>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O82"/>
  <sheetViews>
    <sheetView view="pageBreakPreview" topLeftCell="A46" zoomScaleNormal="100" zoomScaleSheetLayoutView="100" workbookViewId="0">
      <selection activeCell="K47" sqref="K47:K49"/>
    </sheetView>
  </sheetViews>
  <sheetFormatPr defaultColWidth="13.5" defaultRowHeight="18.75" customHeight="1" x14ac:dyDescent="0.15"/>
  <cols>
    <col min="1" max="1" width="4.25" style="83" customWidth="1"/>
    <col min="2" max="2" width="5.5" style="42" customWidth="1"/>
    <col min="3" max="3" width="25" style="42" customWidth="1"/>
    <col min="4" max="4" width="11.375" style="47" customWidth="1"/>
    <col min="5" max="5" width="6.125" style="136" customWidth="1"/>
    <col min="6" max="6" width="14.75" style="42" bestFit="1" customWidth="1" collapsed="1"/>
    <col min="7" max="12" width="14.75" style="42" customWidth="1"/>
    <col min="13" max="14" width="14.75" style="42" customWidth="1" collapsed="1"/>
    <col min="15" max="15" width="14.75" style="42" bestFit="1" customWidth="1"/>
    <col min="16" max="16" width="33.625" style="42" customWidth="1"/>
    <col min="17" max="16384" width="13.5" style="42"/>
  </cols>
  <sheetData>
    <row r="1" spans="1:12" s="142" customFormat="1" ht="18.75" customHeight="1" x14ac:dyDescent="0.2">
      <c r="A1" s="142" t="s">
        <v>228</v>
      </c>
    </row>
    <row r="2" spans="1:12" s="142" customFormat="1" ht="18.75" customHeight="1" x14ac:dyDescent="0.2"/>
    <row r="3" spans="1:12" ht="18.75" customHeight="1" thickBot="1" x14ac:dyDescent="0.2">
      <c r="A3" s="61"/>
      <c r="B3" s="38"/>
      <c r="C3" s="39"/>
      <c r="D3" s="135" t="s">
        <v>211</v>
      </c>
      <c r="E3" s="137"/>
      <c r="F3" s="41" t="s">
        <v>96</v>
      </c>
      <c r="G3" s="41"/>
      <c r="H3" s="41"/>
      <c r="I3" s="41"/>
      <c r="J3" s="41"/>
      <c r="K3" s="41" t="s">
        <v>110</v>
      </c>
      <c r="L3" s="115" t="s">
        <v>183</v>
      </c>
    </row>
    <row r="4" spans="1:12" ht="18.75" customHeight="1" x14ac:dyDescent="0.15">
      <c r="A4" s="394"/>
      <c r="B4" s="395"/>
      <c r="C4" s="395"/>
      <c r="D4" s="204" t="str">
        <f>'損益計算書（企業単位）'!C4</f>
        <v>2023年度【実績】</v>
      </c>
      <c r="E4" s="391" t="s">
        <v>212</v>
      </c>
      <c r="F4" s="204" t="str">
        <f>'損益計算書（企業単位）'!E4</f>
        <v>2023年度【実績】</v>
      </c>
      <c r="G4" s="204" t="str">
        <f>'損益計算書（企業単位）'!F4</f>
        <v>2024年度【計画】</v>
      </c>
      <c r="H4" s="204" t="str">
        <f>'損益計算書（企業単位）'!G4</f>
        <v>2025年度【計画】</v>
      </c>
      <c r="I4" s="204" t="str">
        <f>'損益計算書（企業単位）'!H4</f>
        <v>2026年度【計画】</v>
      </c>
      <c r="J4" s="204" t="str">
        <f>'損益計算書（企業単位）'!I4</f>
        <v>2027年度【計画】</v>
      </c>
      <c r="K4" s="204" t="str">
        <f>'損益計算書（企業単位）'!J4</f>
        <v>2028年度【計画】</v>
      </c>
      <c r="L4" s="352" t="s">
        <v>236</v>
      </c>
    </row>
    <row r="5" spans="1:12" ht="18.75" customHeight="1" thickBot="1" x14ac:dyDescent="0.2">
      <c r="A5" s="396"/>
      <c r="B5" s="387"/>
      <c r="C5" s="387"/>
      <c r="D5" s="205" t="str">
        <f>'損益計算書（企業単位）'!C5</f>
        <v>2024年3月末</v>
      </c>
      <c r="E5" s="388"/>
      <c r="F5" s="205" t="str">
        <f>'損益計算書（企業単位）'!E5</f>
        <v>2024年3月末</v>
      </c>
      <c r="G5" s="205" t="str">
        <f>'損益計算書（企業単位）'!F5</f>
        <v>2025年3月末</v>
      </c>
      <c r="H5" s="205" t="str">
        <f>'損益計算書（企業単位）'!G5</f>
        <v>2026年3月末</v>
      </c>
      <c r="I5" s="205" t="str">
        <f>'損益計算書（企業単位）'!H5</f>
        <v>2027年3月末</v>
      </c>
      <c r="J5" s="205" t="str">
        <f>'損益計算書（企業単位）'!I5</f>
        <v>2028年3月末</v>
      </c>
      <c r="K5" s="205" t="str">
        <f>'損益計算書（企業単位）'!J5</f>
        <v>2029年3月末</v>
      </c>
      <c r="L5" s="353"/>
    </row>
    <row r="6" spans="1:12" ht="18.75" customHeight="1" x14ac:dyDescent="0.15">
      <c r="A6" s="62"/>
      <c r="B6" s="389" t="s">
        <v>131</v>
      </c>
      <c r="C6" s="390"/>
      <c r="D6" s="63"/>
      <c r="E6" s="64">
        <f>F6-D6</f>
        <v>0</v>
      </c>
      <c r="F6" s="63"/>
      <c r="G6" s="153"/>
      <c r="H6" s="153"/>
      <c r="I6" s="153"/>
      <c r="J6" s="153"/>
      <c r="K6" s="153"/>
      <c r="L6" s="168"/>
    </row>
    <row r="7" spans="1:12" ht="18.75" customHeight="1" x14ac:dyDescent="0.15">
      <c r="A7" s="62"/>
      <c r="B7" s="382" t="s">
        <v>132</v>
      </c>
      <c r="C7" s="383"/>
      <c r="D7" s="63"/>
      <c r="E7" s="64">
        <f>F7-D7</f>
        <v>0</v>
      </c>
      <c r="F7" s="63"/>
      <c r="G7" s="153"/>
      <c r="H7" s="153"/>
      <c r="I7" s="153"/>
      <c r="J7" s="153"/>
      <c r="K7" s="153"/>
      <c r="L7" s="169"/>
    </row>
    <row r="8" spans="1:12" ht="18.75" customHeight="1" x14ac:dyDescent="0.15">
      <c r="A8" s="62"/>
      <c r="B8" s="382" t="s">
        <v>133</v>
      </c>
      <c r="C8" s="383"/>
      <c r="D8" s="63"/>
      <c r="E8" s="64">
        <f>F8-D8</f>
        <v>0</v>
      </c>
      <c r="F8" s="63"/>
      <c r="G8" s="153"/>
      <c r="H8" s="153"/>
      <c r="I8" s="153"/>
      <c r="J8" s="153"/>
      <c r="K8" s="153"/>
      <c r="L8" s="169"/>
    </row>
    <row r="9" spans="1:12" ht="18.75" customHeight="1" x14ac:dyDescent="0.15">
      <c r="A9" s="62"/>
      <c r="B9" s="380"/>
      <c r="C9" s="381"/>
      <c r="D9" s="63"/>
      <c r="E9" s="63"/>
      <c r="F9" s="63"/>
      <c r="G9" s="153"/>
      <c r="H9" s="153"/>
      <c r="I9" s="153"/>
      <c r="J9" s="153"/>
      <c r="K9" s="153"/>
      <c r="L9" s="169"/>
    </row>
    <row r="10" spans="1:12" ht="18.75" customHeight="1" x14ac:dyDescent="0.15">
      <c r="A10" s="62"/>
      <c r="B10" s="382" t="s">
        <v>134</v>
      </c>
      <c r="C10" s="383"/>
      <c r="D10" s="63">
        <f>D11+D12+D13+D14+D15</f>
        <v>0</v>
      </c>
      <c r="E10" s="64">
        <f>F10-D10</f>
        <v>0</v>
      </c>
      <c r="F10" s="63">
        <f>F11+F12+F13+F14+F15</f>
        <v>0</v>
      </c>
      <c r="G10" s="63">
        <f t="shared" ref="G10:K10" si="0">G11+G12+G13+G14+G15</f>
        <v>0</v>
      </c>
      <c r="H10" s="63">
        <f t="shared" si="0"/>
        <v>0</v>
      </c>
      <c r="I10" s="63">
        <f t="shared" si="0"/>
        <v>0</v>
      </c>
      <c r="J10" s="63">
        <f t="shared" si="0"/>
        <v>0</v>
      </c>
      <c r="K10" s="63">
        <f t="shared" si="0"/>
        <v>0</v>
      </c>
      <c r="L10" s="169"/>
    </row>
    <row r="11" spans="1:12" ht="18.75" customHeight="1" x14ac:dyDescent="0.15">
      <c r="A11" s="68"/>
      <c r="B11" s="65" t="s">
        <v>135</v>
      </c>
      <c r="C11" s="66" t="s">
        <v>167</v>
      </c>
      <c r="D11" s="64"/>
      <c r="E11" s="64"/>
      <c r="F11" s="64"/>
      <c r="G11" s="154"/>
      <c r="H11" s="154"/>
      <c r="I11" s="154"/>
      <c r="J11" s="154"/>
      <c r="K11" s="154"/>
      <c r="L11" s="169"/>
    </row>
    <row r="12" spans="1:12" ht="18.75" customHeight="1" x14ac:dyDescent="0.15">
      <c r="A12" s="71"/>
      <c r="B12" s="91"/>
      <c r="C12" s="66" t="s">
        <v>168</v>
      </c>
      <c r="D12" s="64"/>
      <c r="E12" s="64"/>
      <c r="F12" s="64"/>
      <c r="G12" s="154"/>
      <c r="H12" s="154"/>
      <c r="I12" s="154"/>
      <c r="J12" s="154"/>
      <c r="K12" s="154"/>
      <c r="L12" s="169"/>
    </row>
    <row r="13" spans="1:12" ht="18.75" customHeight="1" x14ac:dyDescent="0.15">
      <c r="A13" s="71"/>
      <c r="B13" s="91"/>
      <c r="C13" s="66" t="s">
        <v>169</v>
      </c>
      <c r="D13" s="64"/>
      <c r="E13" s="64"/>
      <c r="F13" s="64"/>
      <c r="G13" s="154"/>
      <c r="H13" s="154"/>
      <c r="I13" s="154"/>
      <c r="J13" s="154"/>
      <c r="K13" s="154"/>
      <c r="L13" s="169"/>
    </row>
    <row r="14" spans="1:12" ht="18.75" customHeight="1" x14ac:dyDescent="0.15">
      <c r="A14" s="71"/>
      <c r="B14" s="91"/>
      <c r="C14" s="66" t="s">
        <v>170</v>
      </c>
      <c r="D14" s="64"/>
      <c r="E14" s="64"/>
      <c r="F14" s="64"/>
      <c r="G14" s="154"/>
      <c r="H14" s="154"/>
      <c r="I14" s="154"/>
      <c r="J14" s="154"/>
      <c r="K14" s="154"/>
      <c r="L14" s="169"/>
    </row>
    <row r="15" spans="1:12" ht="18.75" customHeight="1" x14ac:dyDescent="0.15">
      <c r="A15" s="71"/>
      <c r="B15" s="91"/>
      <c r="C15" s="66"/>
      <c r="D15" s="64"/>
      <c r="E15" s="64"/>
      <c r="F15" s="64"/>
      <c r="G15" s="154"/>
      <c r="H15" s="154"/>
      <c r="I15" s="154"/>
      <c r="J15" s="154"/>
      <c r="K15" s="154"/>
      <c r="L15" s="169"/>
    </row>
    <row r="16" spans="1:12" ht="18.75" customHeight="1" x14ac:dyDescent="0.15">
      <c r="A16" s="71"/>
      <c r="B16" s="91"/>
      <c r="C16" s="66"/>
      <c r="D16" s="64"/>
      <c r="E16" s="64"/>
      <c r="F16" s="64"/>
      <c r="G16" s="154"/>
      <c r="H16" s="154"/>
      <c r="I16" s="154"/>
      <c r="J16" s="154"/>
      <c r="K16" s="154"/>
      <c r="L16" s="169"/>
    </row>
    <row r="17" spans="1:12" ht="18.75" customHeight="1" x14ac:dyDescent="0.15">
      <c r="A17" s="62"/>
      <c r="B17" s="382" t="s">
        <v>175</v>
      </c>
      <c r="C17" s="383"/>
      <c r="D17" s="70"/>
      <c r="E17" s="64">
        <f>F17-D17</f>
        <v>0</v>
      </c>
      <c r="F17" s="70"/>
      <c r="G17" s="155"/>
      <c r="H17" s="155"/>
      <c r="I17" s="155"/>
      <c r="J17" s="155"/>
      <c r="K17" s="155"/>
      <c r="L17" s="169"/>
    </row>
    <row r="18" spans="1:12" ht="18.75" customHeight="1" x14ac:dyDescent="0.15">
      <c r="A18" s="89"/>
      <c r="B18" s="90"/>
      <c r="C18" s="88" t="s">
        <v>162</v>
      </c>
      <c r="D18" s="72">
        <f>D6+D7+D8+D10+D17-D19</f>
        <v>0</v>
      </c>
      <c r="E18" s="72"/>
      <c r="F18" s="72">
        <f>F6+F7+F8+F10+F17-F19</f>
        <v>0</v>
      </c>
      <c r="G18" s="72">
        <f t="shared" ref="G18:K18" si="1">G6+G7+G8+G10+G17-G19</f>
        <v>0</v>
      </c>
      <c r="H18" s="72">
        <f t="shared" si="1"/>
        <v>0</v>
      </c>
      <c r="I18" s="72">
        <f t="shared" si="1"/>
        <v>0</v>
      </c>
      <c r="J18" s="72">
        <f t="shared" si="1"/>
        <v>0</v>
      </c>
      <c r="K18" s="72">
        <f t="shared" si="1"/>
        <v>0</v>
      </c>
      <c r="L18" s="169"/>
    </row>
    <row r="19" spans="1:12" s="73" customFormat="1" ht="18.75" customHeight="1" x14ac:dyDescent="0.15">
      <c r="A19" s="392" t="s">
        <v>136</v>
      </c>
      <c r="B19" s="378"/>
      <c r="C19" s="379"/>
      <c r="D19" s="186"/>
      <c r="E19" s="187">
        <f>F19-D19</f>
        <v>0</v>
      </c>
      <c r="F19" s="186"/>
      <c r="G19" s="188"/>
      <c r="H19" s="188"/>
      <c r="I19" s="188"/>
      <c r="J19" s="188"/>
      <c r="K19" s="188"/>
      <c r="L19" s="189"/>
    </row>
    <row r="20" spans="1:12" ht="18.75" customHeight="1" x14ac:dyDescent="0.15">
      <c r="A20" s="68"/>
      <c r="B20" s="382" t="s">
        <v>98</v>
      </c>
      <c r="C20" s="383"/>
      <c r="D20" s="74">
        <f>D21+D23+D22</f>
        <v>0</v>
      </c>
      <c r="E20" s="64">
        <f>F20-D20</f>
        <v>0</v>
      </c>
      <c r="F20" s="74">
        <f>F21+F23+F22</f>
        <v>0</v>
      </c>
      <c r="G20" s="74">
        <f t="shared" ref="G20:J20" si="2">G21+G23+G22</f>
        <v>0</v>
      </c>
      <c r="H20" s="74">
        <f t="shared" si="2"/>
        <v>0</v>
      </c>
      <c r="I20" s="74">
        <f t="shared" si="2"/>
        <v>0</v>
      </c>
      <c r="J20" s="74">
        <f t="shared" si="2"/>
        <v>0</v>
      </c>
      <c r="K20" s="157">
        <f>K21+K23+K22</f>
        <v>0</v>
      </c>
      <c r="L20" s="169"/>
    </row>
    <row r="21" spans="1:12" ht="18.75" customHeight="1" x14ac:dyDescent="0.15">
      <c r="A21" s="68"/>
      <c r="B21" s="67"/>
      <c r="C21" s="69" t="s">
        <v>137</v>
      </c>
      <c r="D21" s="74"/>
      <c r="E21" s="74"/>
      <c r="F21" s="74"/>
      <c r="G21" s="74"/>
      <c r="H21" s="74"/>
      <c r="I21" s="74"/>
      <c r="J21" s="74"/>
      <c r="K21" s="157"/>
      <c r="L21" s="169"/>
    </row>
    <row r="22" spans="1:12" ht="18.75" customHeight="1" x14ac:dyDescent="0.15">
      <c r="A22" s="68"/>
      <c r="B22" s="67"/>
      <c r="C22" s="66" t="s">
        <v>208</v>
      </c>
      <c r="D22" s="74"/>
      <c r="E22" s="74"/>
      <c r="F22" s="74"/>
      <c r="G22" s="74"/>
      <c r="H22" s="74"/>
      <c r="I22" s="74"/>
      <c r="J22" s="74"/>
      <c r="K22" s="157"/>
      <c r="L22" s="169"/>
    </row>
    <row r="23" spans="1:12" ht="18.75" customHeight="1" x14ac:dyDescent="0.15">
      <c r="A23" s="62"/>
      <c r="B23" s="67"/>
      <c r="C23" s="66" t="s">
        <v>138</v>
      </c>
      <c r="D23" s="63"/>
      <c r="E23" s="63"/>
      <c r="F23" s="63"/>
      <c r="G23" s="63"/>
      <c r="H23" s="63"/>
      <c r="I23" s="63"/>
      <c r="J23" s="63"/>
      <c r="K23" s="153"/>
      <c r="L23" s="169"/>
    </row>
    <row r="24" spans="1:12" ht="18.75" customHeight="1" x14ac:dyDescent="0.15">
      <c r="A24" s="62"/>
      <c r="B24" s="382" t="s">
        <v>139</v>
      </c>
      <c r="C24" s="383"/>
      <c r="D24" s="63">
        <f>D25+D26</f>
        <v>0</v>
      </c>
      <c r="E24" s="64">
        <f>F24-D24</f>
        <v>0</v>
      </c>
      <c r="F24" s="63">
        <f>F25+F26</f>
        <v>0</v>
      </c>
      <c r="G24" s="63">
        <f t="shared" ref="G24:J24" si="3">G25+G26</f>
        <v>0</v>
      </c>
      <c r="H24" s="63">
        <f t="shared" si="3"/>
        <v>0</v>
      </c>
      <c r="I24" s="63">
        <f t="shared" si="3"/>
        <v>0</v>
      </c>
      <c r="J24" s="63">
        <f t="shared" si="3"/>
        <v>0</v>
      </c>
      <c r="K24" s="153">
        <f>K25+K26</f>
        <v>0</v>
      </c>
      <c r="L24" s="169"/>
    </row>
    <row r="25" spans="1:12" ht="18.75" customHeight="1" x14ac:dyDescent="0.15">
      <c r="A25" s="68"/>
      <c r="B25" s="67"/>
      <c r="C25" s="69" t="s">
        <v>209</v>
      </c>
      <c r="D25" s="74"/>
      <c r="E25" s="74"/>
      <c r="F25" s="74"/>
      <c r="G25" s="74"/>
      <c r="H25" s="74"/>
      <c r="I25" s="74"/>
      <c r="J25" s="74"/>
      <c r="K25" s="157"/>
      <c r="L25" s="169"/>
    </row>
    <row r="26" spans="1:12" ht="18.75" customHeight="1" x14ac:dyDescent="0.15">
      <c r="A26" s="62"/>
      <c r="B26" s="67"/>
      <c r="C26" s="66" t="s">
        <v>210</v>
      </c>
      <c r="D26" s="63"/>
      <c r="E26" s="63"/>
      <c r="F26" s="63"/>
      <c r="G26" s="63"/>
      <c r="H26" s="63"/>
      <c r="I26" s="63"/>
      <c r="J26" s="63"/>
      <c r="K26" s="153"/>
      <c r="L26" s="169"/>
    </row>
    <row r="27" spans="1:12" ht="18.75" customHeight="1" x14ac:dyDescent="0.15">
      <c r="A27" s="68"/>
      <c r="B27" s="382" t="s">
        <v>140</v>
      </c>
      <c r="C27" s="383"/>
      <c r="D27" s="63">
        <f>D28+D29+D30+D31</f>
        <v>0</v>
      </c>
      <c r="E27" s="64">
        <f>F27-D27</f>
        <v>0</v>
      </c>
      <c r="F27" s="63">
        <f>F28+F29+F30+F31</f>
        <v>0</v>
      </c>
      <c r="G27" s="63">
        <f t="shared" ref="G27:J27" si="4">G28+G29+G30+G31</f>
        <v>0</v>
      </c>
      <c r="H27" s="63">
        <f t="shared" si="4"/>
        <v>0</v>
      </c>
      <c r="I27" s="63">
        <f t="shared" si="4"/>
        <v>0</v>
      </c>
      <c r="J27" s="63">
        <f t="shared" si="4"/>
        <v>0</v>
      </c>
      <c r="K27" s="153">
        <f>K28+K29+K30+K31</f>
        <v>0</v>
      </c>
      <c r="L27" s="169"/>
    </row>
    <row r="28" spans="1:12" ht="18.75" customHeight="1" x14ac:dyDescent="0.15">
      <c r="A28" s="68"/>
      <c r="B28" s="65" t="s">
        <v>135</v>
      </c>
      <c r="C28" s="69"/>
      <c r="D28" s="64"/>
      <c r="E28" s="64"/>
      <c r="F28" s="64"/>
      <c r="G28" s="154"/>
      <c r="H28" s="154"/>
      <c r="I28" s="154"/>
      <c r="J28" s="154"/>
      <c r="K28" s="154"/>
      <c r="L28" s="169"/>
    </row>
    <row r="29" spans="1:12" ht="18.75" customHeight="1" x14ac:dyDescent="0.15">
      <c r="A29" s="71"/>
      <c r="B29" s="91"/>
      <c r="C29" s="69"/>
      <c r="D29" s="64"/>
      <c r="E29" s="64"/>
      <c r="F29" s="64"/>
      <c r="G29" s="154"/>
      <c r="H29" s="154"/>
      <c r="I29" s="154"/>
      <c r="J29" s="154"/>
      <c r="K29" s="154"/>
      <c r="L29" s="169"/>
    </row>
    <row r="30" spans="1:12" ht="18.75" customHeight="1" x14ac:dyDescent="0.15">
      <c r="A30" s="71"/>
      <c r="B30" s="91"/>
      <c r="C30" s="75"/>
      <c r="D30" s="64"/>
      <c r="E30" s="64"/>
      <c r="F30" s="64"/>
      <c r="G30" s="154"/>
      <c r="H30" s="154"/>
      <c r="I30" s="154"/>
      <c r="J30" s="154"/>
      <c r="K30" s="154"/>
      <c r="L30" s="169"/>
    </row>
    <row r="31" spans="1:12" ht="18.75" customHeight="1" x14ac:dyDescent="0.15">
      <c r="A31" s="71"/>
      <c r="B31" s="91"/>
      <c r="C31" s="75"/>
      <c r="D31" s="64"/>
      <c r="E31" s="64"/>
      <c r="F31" s="64"/>
      <c r="G31" s="154"/>
      <c r="H31" s="154"/>
      <c r="I31" s="154"/>
      <c r="J31" s="154"/>
      <c r="K31" s="154"/>
      <c r="L31" s="169"/>
    </row>
    <row r="32" spans="1:12" ht="18.75" customHeight="1" x14ac:dyDescent="0.15">
      <c r="A32" s="62"/>
      <c r="B32" s="382" t="s">
        <v>175</v>
      </c>
      <c r="C32" s="383"/>
      <c r="D32" s="70"/>
      <c r="E32" s="64">
        <f>F32-D32</f>
        <v>0</v>
      </c>
      <c r="F32" s="70"/>
      <c r="G32" s="155"/>
      <c r="H32" s="155"/>
      <c r="I32" s="155"/>
      <c r="J32" s="155"/>
      <c r="K32" s="155"/>
      <c r="L32" s="169"/>
    </row>
    <row r="33" spans="1:12" ht="18.75" customHeight="1" x14ac:dyDescent="0.15">
      <c r="A33" s="92"/>
      <c r="B33" s="93"/>
      <c r="C33" s="88" t="s">
        <v>163</v>
      </c>
      <c r="D33" s="64">
        <f>D20+D24+D27+D32-D34</f>
        <v>0</v>
      </c>
      <c r="E33" s="64"/>
      <c r="F33" s="64">
        <f>F20+F24+F27+F32-F34</f>
        <v>0</v>
      </c>
      <c r="G33" s="64">
        <f t="shared" ref="G33:J33" si="5">G20+G24+G27+G32-G34</f>
        <v>0</v>
      </c>
      <c r="H33" s="64">
        <f t="shared" si="5"/>
        <v>0</v>
      </c>
      <c r="I33" s="64">
        <f t="shared" si="5"/>
        <v>0</v>
      </c>
      <c r="J33" s="64">
        <f t="shared" si="5"/>
        <v>0</v>
      </c>
      <c r="K33" s="154">
        <f>K20+K24+K27+K32-K34</f>
        <v>0</v>
      </c>
      <c r="L33" s="169"/>
    </row>
    <row r="34" spans="1:12" s="73" customFormat="1" ht="18.75" customHeight="1" x14ac:dyDescent="0.15">
      <c r="A34" s="392" t="s">
        <v>141</v>
      </c>
      <c r="B34" s="378"/>
      <c r="C34" s="379"/>
      <c r="D34" s="186"/>
      <c r="E34" s="187">
        <f>F34-D34</f>
        <v>0</v>
      </c>
      <c r="F34" s="186"/>
      <c r="G34" s="188"/>
      <c r="H34" s="188"/>
      <c r="I34" s="188"/>
      <c r="J34" s="188"/>
      <c r="K34" s="188"/>
      <c r="L34" s="189"/>
    </row>
    <row r="35" spans="1:12" ht="18.75" customHeight="1" x14ac:dyDescent="0.15">
      <c r="A35" s="68"/>
      <c r="B35" s="382"/>
      <c r="C35" s="383"/>
      <c r="D35" s="64"/>
      <c r="E35" s="64"/>
      <c r="F35" s="64"/>
      <c r="G35" s="154"/>
      <c r="H35" s="154"/>
      <c r="I35" s="154"/>
      <c r="J35" s="154"/>
      <c r="K35" s="154"/>
      <c r="L35" s="169"/>
    </row>
    <row r="36" spans="1:12" ht="18.75" customHeight="1" x14ac:dyDescent="0.15">
      <c r="A36" s="76"/>
      <c r="B36" s="77"/>
      <c r="C36" s="78" t="s">
        <v>163</v>
      </c>
      <c r="D36" s="64">
        <f>D19+D34+D35-D37</f>
        <v>0</v>
      </c>
      <c r="E36" s="64"/>
      <c r="F36" s="64">
        <f>F19+F34+F35-F37</f>
        <v>0</v>
      </c>
      <c r="G36" s="64">
        <f t="shared" ref="G36:J36" si="6">G19+G34+G35-G37</f>
        <v>0</v>
      </c>
      <c r="H36" s="64">
        <f t="shared" si="6"/>
        <v>0</v>
      </c>
      <c r="I36" s="64">
        <f t="shared" si="6"/>
        <v>0</v>
      </c>
      <c r="J36" s="64">
        <f t="shared" si="6"/>
        <v>0</v>
      </c>
      <c r="K36" s="154">
        <f>K19+K34+K35-K37</f>
        <v>0</v>
      </c>
      <c r="L36" s="169"/>
    </row>
    <row r="37" spans="1:12" s="73" customFormat="1" ht="18.75" customHeight="1" x14ac:dyDescent="0.15">
      <c r="A37" s="392" t="s">
        <v>142</v>
      </c>
      <c r="B37" s="378"/>
      <c r="C37" s="379"/>
      <c r="D37" s="186"/>
      <c r="E37" s="187">
        <f>F37-D37</f>
        <v>0</v>
      </c>
      <c r="F37" s="186"/>
      <c r="G37" s="188"/>
      <c r="H37" s="188"/>
      <c r="I37" s="188"/>
      <c r="J37" s="188"/>
      <c r="K37" s="188"/>
      <c r="L37" s="189"/>
    </row>
    <row r="38" spans="1:12" ht="18.75" customHeight="1" x14ac:dyDescent="0.15">
      <c r="A38" s="76"/>
      <c r="B38" s="373" t="s">
        <v>143</v>
      </c>
      <c r="C38" s="374"/>
      <c r="D38" s="63"/>
      <c r="E38" s="64">
        <f>F38-D38</f>
        <v>0</v>
      </c>
      <c r="F38" s="63"/>
      <c r="G38" s="153"/>
      <c r="H38" s="153"/>
      <c r="I38" s="153"/>
      <c r="J38" s="153"/>
      <c r="K38" s="153"/>
      <c r="L38" s="169"/>
    </row>
    <row r="39" spans="1:12" ht="18.75" customHeight="1" x14ac:dyDescent="0.15">
      <c r="A39" s="76"/>
      <c r="B39" s="373" t="s">
        <v>164</v>
      </c>
      <c r="C39" s="374"/>
      <c r="D39" s="63"/>
      <c r="E39" s="64">
        <f>F39-D39</f>
        <v>0</v>
      </c>
      <c r="F39" s="63"/>
      <c r="G39" s="153"/>
      <c r="H39" s="153"/>
      <c r="I39" s="153"/>
      <c r="J39" s="153"/>
      <c r="K39" s="153"/>
      <c r="L39" s="169"/>
    </row>
    <row r="40" spans="1:12" ht="18.75" customHeight="1" x14ac:dyDescent="0.15">
      <c r="A40" s="76"/>
      <c r="B40" s="373" t="s">
        <v>144</v>
      </c>
      <c r="C40" s="374"/>
      <c r="D40" s="64"/>
      <c r="E40" s="64">
        <f>F40-D40</f>
        <v>0</v>
      </c>
      <c r="F40" s="64"/>
      <c r="G40" s="154"/>
      <c r="H40" s="154"/>
      <c r="I40" s="154"/>
      <c r="J40" s="154"/>
      <c r="K40" s="154"/>
      <c r="L40" s="169"/>
    </row>
    <row r="41" spans="1:12" ht="18.75" customHeight="1" x14ac:dyDescent="0.15">
      <c r="A41" s="76"/>
      <c r="B41" s="373" t="s">
        <v>145</v>
      </c>
      <c r="C41" s="374"/>
      <c r="D41" s="64"/>
      <c r="E41" s="64">
        <f>F41-D41</f>
        <v>0</v>
      </c>
      <c r="F41" s="64"/>
      <c r="G41" s="154"/>
      <c r="H41" s="154"/>
      <c r="I41" s="154"/>
      <c r="J41" s="154"/>
      <c r="K41" s="154"/>
      <c r="L41" s="169"/>
    </row>
    <row r="42" spans="1:12" ht="18.75" customHeight="1" x14ac:dyDescent="0.15">
      <c r="A42" s="76"/>
      <c r="B42" s="380"/>
      <c r="C42" s="381"/>
      <c r="D42" s="64"/>
      <c r="E42" s="64"/>
      <c r="F42" s="64"/>
      <c r="G42" s="154"/>
      <c r="H42" s="154"/>
      <c r="I42" s="154"/>
      <c r="J42" s="154"/>
      <c r="K42" s="154"/>
      <c r="L42" s="169"/>
    </row>
    <row r="43" spans="1:12" ht="18.75" customHeight="1" x14ac:dyDescent="0.15">
      <c r="A43" s="76"/>
      <c r="B43" s="380"/>
      <c r="C43" s="381"/>
      <c r="D43" s="64"/>
      <c r="E43" s="64"/>
      <c r="F43" s="64"/>
      <c r="G43" s="154"/>
      <c r="H43" s="154"/>
      <c r="I43" s="154"/>
      <c r="J43" s="154"/>
      <c r="K43" s="154"/>
      <c r="L43" s="169"/>
    </row>
    <row r="44" spans="1:12" ht="18.75" customHeight="1" x14ac:dyDescent="0.15">
      <c r="A44" s="76"/>
      <c r="B44" s="373" t="s">
        <v>146</v>
      </c>
      <c r="C44" s="374"/>
      <c r="D44" s="63"/>
      <c r="E44" s="64">
        <f>F44-D44</f>
        <v>0</v>
      </c>
      <c r="F44" s="63"/>
      <c r="G44" s="153"/>
      <c r="H44" s="153"/>
      <c r="I44" s="153"/>
      <c r="J44" s="153"/>
      <c r="K44" s="153"/>
      <c r="L44" s="169"/>
    </row>
    <row r="45" spans="1:12" ht="18.75" customHeight="1" x14ac:dyDescent="0.15">
      <c r="A45" s="76"/>
      <c r="B45" s="65" t="s">
        <v>135</v>
      </c>
      <c r="C45" s="69" t="s">
        <v>165</v>
      </c>
      <c r="D45" s="64"/>
      <c r="E45" s="64"/>
      <c r="F45" s="64"/>
      <c r="G45" s="154"/>
      <c r="H45" s="154"/>
      <c r="I45" s="154"/>
      <c r="J45" s="154"/>
      <c r="K45" s="154"/>
      <c r="L45" s="169"/>
    </row>
    <row r="46" spans="1:12" ht="18.75" customHeight="1" x14ac:dyDescent="0.15">
      <c r="A46" s="76"/>
      <c r="B46" s="67"/>
      <c r="C46" s="69" t="s">
        <v>166</v>
      </c>
      <c r="D46" s="64"/>
      <c r="E46" s="64"/>
      <c r="F46" s="64"/>
      <c r="G46" s="154"/>
      <c r="H46" s="154"/>
      <c r="I46" s="154"/>
      <c r="J46" s="154"/>
      <c r="K46" s="154"/>
      <c r="L46" s="169"/>
    </row>
    <row r="47" spans="1:12" ht="18.75" customHeight="1" x14ac:dyDescent="0.15">
      <c r="A47" s="76"/>
      <c r="B47" s="67"/>
      <c r="C47" s="69" t="s">
        <v>171</v>
      </c>
      <c r="D47" s="64"/>
      <c r="E47" s="64"/>
      <c r="F47" s="64"/>
      <c r="G47" s="154"/>
      <c r="H47" s="154"/>
      <c r="I47" s="154"/>
      <c r="J47" s="154"/>
      <c r="K47" s="154"/>
      <c r="L47" s="169"/>
    </row>
    <row r="48" spans="1:12" ht="18.75" customHeight="1" x14ac:dyDescent="0.15">
      <c r="A48" s="76"/>
      <c r="B48" s="67"/>
      <c r="C48" s="69" t="s">
        <v>172</v>
      </c>
      <c r="D48" s="64"/>
      <c r="E48" s="64"/>
      <c r="F48" s="64"/>
      <c r="G48" s="154"/>
      <c r="H48" s="154"/>
      <c r="I48" s="154"/>
      <c r="J48" s="154"/>
      <c r="K48" s="154"/>
      <c r="L48" s="169"/>
    </row>
    <row r="49" spans="1:12" ht="18.75" customHeight="1" x14ac:dyDescent="0.15">
      <c r="A49" s="76"/>
      <c r="B49" s="67"/>
      <c r="C49" s="69" t="s">
        <v>173</v>
      </c>
      <c r="D49" s="64"/>
      <c r="E49" s="64"/>
      <c r="F49" s="64"/>
      <c r="G49" s="154"/>
      <c r="H49" s="154"/>
      <c r="I49" s="154"/>
      <c r="J49" s="154"/>
      <c r="K49" s="154"/>
      <c r="L49" s="169"/>
    </row>
    <row r="50" spans="1:12" ht="18.75" customHeight="1" x14ac:dyDescent="0.15">
      <c r="A50" s="76"/>
      <c r="B50" s="67"/>
      <c r="C50" s="69" t="s">
        <v>174</v>
      </c>
      <c r="D50" s="64"/>
      <c r="E50" s="64"/>
      <c r="F50" s="64"/>
      <c r="G50" s="154"/>
      <c r="H50" s="154"/>
      <c r="I50" s="154"/>
      <c r="J50" s="154"/>
      <c r="K50" s="154"/>
      <c r="L50" s="169"/>
    </row>
    <row r="51" spans="1:12" ht="18.75" customHeight="1" x14ac:dyDescent="0.15">
      <c r="A51" s="76"/>
      <c r="B51" s="67"/>
      <c r="C51" s="69"/>
      <c r="D51" s="64"/>
      <c r="E51" s="64"/>
      <c r="F51" s="64"/>
      <c r="G51" s="154"/>
      <c r="H51" s="154"/>
      <c r="I51" s="154"/>
      <c r="J51" s="154"/>
      <c r="K51" s="154"/>
      <c r="L51" s="169"/>
    </row>
    <row r="52" spans="1:12" ht="18.75" customHeight="1" x14ac:dyDescent="0.15">
      <c r="A52" s="76"/>
      <c r="B52" s="77"/>
      <c r="C52" s="88" t="s">
        <v>163</v>
      </c>
      <c r="D52" s="64">
        <f>D38+D39+D40+D44-D53</f>
        <v>0</v>
      </c>
      <c r="E52" s="64"/>
      <c r="F52" s="64">
        <f>F38+F39+F40+F44-F53</f>
        <v>0</v>
      </c>
      <c r="G52" s="64">
        <f t="shared" ref="G52:J52" si="7">G38+G39+G40+G44-G53</f>
        <v>0</v>
      </c>
      <c r="H52" s="64">
        <f t="shared" si="7"/>
        <v>0</v>
      </c>
      <c r="I52" s="64">
        <f t="shared" si="7"/>
        <v>0</v>
      </c>
      <c r="J52" s="64">
        <f t="shared" si="7"/>
        <v>0</v>
      </c>
      <c r="K52" s="154">
        <f>K38+K39+K40+K44-K53</f>
        <v>0</v>
      </c>
      <c r="L52" s="169"/>
    </row>
    <row r="53" spans="1:12" s="73" customFormat="1" ht="18.75" customHeight="1" x14ac:dyDescent="0.15">
      <c r="A53" s="392" t="s">
        <v>147</v>
      </c>
      <c r="B53" s="378"/>
      <c r="C53" s="379"/>
      <c r="D53" s="186"/>
      <c r="E53" s="187">
        <f>F53-D53</f>
        <v>0</v>
      </c>
      <c r="F53" s="186"/>
      <c r="G53" s="188"/>
      <c r="H53" s="188"/>
      <c r="I53" s="188"/>
      <c r="J53" s="188"/>
      <c r="K53" s="188"/>
      <c r="L53" s="189"/>
    </row>
    <row r="54" spans="1:12" ht="18.75" customHeight="1" x14ac:dyDescent="0.15">
      <c r="A54" s="76"/>
      <c r="B54" s="373" t="s">
        <v>148</v>
      </c>
      <c r="C54" s="374"/>
      <c r="D54" s="63"/>
      <c r="E54" s="63"/>
      <c r="F54" s="63"/>
      <c r="G54" s="153"/>
      <c r="H54" s="153"/>
      <c r="I54" s="153"/>
      <c r="J54" s="153"/>
      <c r="K54" s="153"/>
      <c r="L54" s="169"/>
    </row>
    <row r="55" spans="1:12" ht="18.75" customHeight="1" x14ac:dyDescent="0.15">
      <c r="A55" s="76"/>
      <c r="B55" s="373" t="s">
        <v>149</v>
      </c>
      <c r="C55" s="374"/>
      <c r="D55" s="63"/>
      <c r="E55" s="63"/>
      <c r="F55" s="63"/>
      <c r="G55" s="153"/>
      <c r="H55" s="153"/>
      <c r="I55" s="153"/>
      <c r="J55" s="153"/>
      <c r="K55" s="153"/>
      <c r="L55" s="169"/>
    </row>
    <row r="56" spans="1:12" ht="21.75" customHeight="1" x14ac:dyDescent="0.15">
      <c r="A56" s="76"/>
      <c r="B56" s="373" t="s">
        <v>145</v>
      </c>
      <c r="C56" s="374"/>
      <c r="D56" s="64"/>
      <c r="E56" s="64"/>
      <c r="F56" s="64"/>
      <c r="G56" s="154"/>
      <c r="H56" s="154"/>
      <c r="I56" s="154"/>
      <c r="J56" s="154"/>
      <c r="K56" s="154"/>
      <c r="L56" s="171"/>
    </row>
    <row r="57" spans="1:12" ht="18.75" customHeight="1" x14ac:dyDescent="0.15">
      <c r="A57" s="76"/>
      <c r="B57" s="380"/>
      <c r="C57" s="381"/>
      <c r="D57" s="64"/>
      <c r="E57" s="64"/>
      <c r="F57" s="64"/>
      <c r="G57" s="154"/>
      <c r="H57" s="154"/>
      <c r="I57" s="154"/>
      <c r="J57" s="154"/>
      <c r="K57" s="154"/>
      <c r="L57" s="169"/>
    </row>
    <row r="58" spans="1:12" ht="18.75" customHeight="1" x14ac:dyDescent="0.15">
      <c r="A58" s="76"/>
      <c r="B58" s="373" t="s">
        <v>150</v>
      </c>
      <c r="C58" s="374"/>
      <c r="D58" s="64"/>
      <c r="E58" s="64"/>
      <c r="F58" s="64"/>
      <c r="G58" s="154"/>
      <c r="H58" s="154"/>
      <c r="I58" s="154"/>
      <c r="J58" s="154"/>
      <c r="K58" s="154"/>
      <c r="L58" s="169"/>
    </row>
    <row r="59" spans="1:12" ht="18.75" customHeight="1" x14ac:dyDescent="0.15">
      <c r="A59" s="76"/>
      <c r="B59" s="65" t="s">
        <v>135</v>
      </c>
      <c r="C59" s="69"/>
      <c r="D59" s="64"/>
      <c r="E59" s="64"/>
      <c r="F59" s="64"/>
      <c r="G59" s="154"/>
      <c r="H59" s="154"/>
      <c r="I59" s="154"/>
      <c r="J59" s="154"/>
      <c r="K59" s="154"/>
      <c r="L59" s="169"/>
    </row>
    <row r="60" spans="1:12" ht="18.75" customHeight="1" x14ac:dyDescent="0.15">
      <c r="A60" s="76"/>
      <c r="B60" s="67"/>
      <c r="C60" s="69"/>
      <c r="D60" s="64"/>
      <c r="E60" s="64"/>
      <c r="F60" s="64"/>
      <c r="G60" s="154"/>
      <c r="H60" s="154"/>
      <c r="I60" s="154"/>
      <c r="J60" s="154"/>
      <c r="K60" s="154"/>
      <c r="L60" s="169"/>
    </row>
    <row r="61" spans="1:12" ht="18" customHeight="1" x14ac:dyDescent="0.15">
      <c r="A61" s="76"/>
      <c r="B61" s="67"/>
      <c r="C61" s="69"/>
      <c r="D61" s="64"/>
      <c r="E61" s="64"/>
      <c r="F61" s="64"/>
      <c r="G61" s="154"/>
      <c r="H61" s="154"/>
      <c r="I61" s="154"/>
      <c r="J61" s="154"/>
      <c r="K61" s="154"/>
      <c r="L61" s="171"/>
    </row>
    <row r="62" spans="1:12" s="73" customFormat="1" ht="18.75" customHeight="1" x14ac:dyDescent="0.15">
      <c r="A62" s="79"/>
      <c r="B62" s="80"/>
      <c r="C62" s="78" t="s">
        <v>163</v>
      </c>
      <c r="D62" s="64">
        <f>D54+D55-D63</f>
        <v>0</v>
      </c>
      <c r="E62" s="64"/>
      <c r="F62" s="64">
        <f>F54+F55-F63</f>
        <v>0</v>
      </c>
      <c r="G62" s="64">
        <f t="shared" ref="G62:J62" si="8">G54+G55-G63</f>
        <v>0</v>
      </c>
      <c r="H62" s="64">
        <f t="shared" si="8"/>
        <v>0</v>
      </c>
      <c r="I62" s="64">
        <f t="shared" si="8"/>
        <v>0</v>
      </c>
      <c r="J62" s="64">
        <f t="shared" si="8"/>
        <v>0</v>
      </c>
      <c r="K62" s="154">
        <f>K54+K55-K63</f>
        <v>0</v>
      </c>
      <c r="L62" s="170"/>
    </row>
    <row r="63" spans="1:12" s="73" customFormat="1" ht="18.75" customHeight="1" x14ac:dyDescent="0.15">
      <c r="A63" s="392" t="s">
        <v>151</v>
      </c>
      <c r="B63" s="378"/>
      <c r="C63" s="379"/>
      <c r="D63" s="186"/>
      <c r="E63" s="187">
        <f>F63-D63</f>
        <v>0</v>
      </c>
      <c r="F63" s="186"/>
      <c r="G63" s="188"/>
      <c r="H63" s="188"/>
      <c r="I63" s="188"/>
      <c r="J63" s="188"/>
      <c r="K63" s="188"/>
      <c r="L63" s="189"/>
    </row>
    <row r="64" spans="1:12" s="73" customFormat="1" ht="18.75" customHeight="1" x14ac:dyDescent="0.15">
      <c r="A64" s="79"/>
      <c r="B64" s="80"/>
      <c r="C64" s="78" t="s">
        <v>163</v>
      </c>
      <c r="D64" s="64">
        <f>D53+D63-D65</f>
        <v>0</v>
      </c>
      <c r="E64" s="64"/>
      <c r="F64" s="64">
        <f>F53+F63-F65</f>
        <v>0</v>
      </c>
      <c r="G64" s="154"/>
      <c r="H64" s="154"/>
      <c r="I64" s="154"/>
      <c r="J64" s="154"/>
      <c r="K64" s="154">
        <f>K53+K63-K65</f>
        <v>0</v>
      </c>
      <c r="L64" s="170"/>
    </row>
    <row r="65" spans="1:15" s="73" customFormat="1" ht="18.75" customHeight="1" x14ac:dyDescent="0.15">
      <c r="A65" s="393" t="s">
        <v>152</v>
      </c>
      <c r="B65" s="369"/>
      <c r="C65" s="370"/>
      <c r="D65" s="190"/>
      <c r="E65" s="187">
        <f>F65-D65</f>
        <v>0</v>
      </c>
      <c r="F65" s="190"/>
      <c r="G65" s="191"/>
      <c r="H65" s="191"/>
      <c r="I65" s="191"/>
      <c r="J65" s="191"/>
      <c r="K65" s="191"/>
      <c r="L65" s="189"/>
    </row>
    <row r="66" spans="1:15" ht="18.75" customHeight="1" x14ac:dyDescent="0.15">
      <c r="A66" s="76"/>
      <c r="B66" s="371" t="s">
        <v>153</v>
      </c>
      <c r="C66" s="372"/>
      <c r="D66" s="81"/>
      <c r="E66" s="81"/>
      <c r="F66" s="81"/>
      <c r="G66" s="158"/>
      <c r="H66" s="158"/>
      <c r="I66" s="158"/>
      <c r="J66" s="158"/>
      <c r="K66" s="158"/>
      <c r="L66" s="169"/>
    </row>
    <row r="67" spans="1:15" ht="18.75" customHeight="1" x14ac:dyDescent="0.15">
      <c r="A67" s="82"/>
      <c r="B67" s="373" t="s">
        <v>154</v>
      </c>
      <c r="C67" s="374"/>
      <c r="D67" s="81"/>
      <c r="E67" s="81"/>
      <c r="F67" s="81"/>
      <c r="G67" s="158"/>
      <c r="H67" s="158"/>
      <c r="I67" s="158"/>
      <c r="J67" s="158"/>
      <c r="K67" s="158"/>
      <c r="L67" s="169"/>
    </row>
    <row r="68" spans="1:15" ht="18.75" customHeight="1" x14ac:dyDescent="0.15">
      <c r="A68" s="82"/>
      <c r="B68" s="375" t="s">
        <v>155</v>
      </c>
      <c r="C68" s="376"/>
      <c r="D68" s="74"/>
      <c r="E68" s="74"/>
      <c r="F68" s="74"/>
      <c r="G68" s="157"/>
      <c r="H68" s="157"/>
      <c r="I68" s="157"/>
      <c r="J68" s="157"/>
      <c r="K68" s="157"/>
      <c r="L68" s="169"/>
    </row>
    <row r="69" spans="1:15" ht="18.75" customHeight="1" x14ac:dyDescent="0.15">
      <c r="B69" s="375" t="s">
        <v>156</v>
      </c>
      <c r="C69" s="376"/>
      <c r="D69" s="74"/>
      <c r="E69" s="74"/>
      <c r="F69" s="74"/>
      <c r="G69" s="157"/>
      <c r="H69" s="157"/>
      <c r="I69" s="157"/>
      <c r="J69" s="157"/>
      <c r="K69" s="157"/>
      <c r="L69" s="169"/>
    </row>
    <row r="70" spans="1:15" s="73" customFormat="1" ht="18.75" customHeight="1" x14ac:dyDescent="0.15">
      <c r="A70" s="79"/>
      <c r="B70" s="80"/>
      <c r="C70" s="78" t="s">
        <v>163</v>
      </c>
      <c r="D70" s="64">
        <f>D66+D67+D68+D69-D71</f>
        <v>0</v>
      </c>
      <c r="E70" s="138"/>
      <c r="F70" s="64">
        <f>F66+F67+F68+F69-F71</f>
        <v>0</v>
      </c>
      <c r="G70" s="64">
        <f t="shared" ref="G70:J70" si="9">G66+G67+G68+G69-G71</f>
        <v>0</v>
      </c>
      <c r="H70" s="64">
        <f t="shared" si="9"/>
        <v>0</v>
      </c>
      <c r="I70" s="64">
        <f t="shared" si="9"/>
        <v>0</v>
      </c>
      <c r="J70" s="64">
        <f t="shared" si="9"/>
        <v>0</v>
      </c>
      <c r="K70" s="154">
        <f>K66+K67+K68+K69-K71</f>
        <v>0</v>
      </c>
      <c r="L70" s="170"/>
    </row>
    <row r="71" spans="1:15" s="73" customFormat="1" ht="18.75" customHeight="1" x14ac:dyDescent="0.15">
      <c r="A71" s="393" t="s">
        <v>157</v>
      </c>
      <c r="B71" s="369"/>
      <c r="C71" s="370"/>
      <c r="D71" s="190"/>
      <c r="E71" s="192">
        <f>F71-D71</f>
        <v>0</v>
      </c>
      <c r="F71" s="190"/>
      <c r="G71" s="191"/>
      <c r="H71" s="191"/>
      <c r="I71" s="191"/>
      <c r="J71" s="191"/>
      <c r="K71" s="191"/>
      <c r="L71" s="189"/>
    </row>
    <row r="72" spans="1:15" s="73" customFormat="1" ht="18.75" customHeight="1" x14ac:dyDescent="0.15">
      <c r="A72" s="79"/>
      <c r="B72" s="80"/>
      <c r="C72" s="78" t="s">
        <v>163</v>
      </c>
      <c r="D72" s="64">
        <f>D73-(D65+D71)</f>
        <v>0</v>
      </c>
      <c r="E72" s="64"/>
      <c r="F72" s="64">
        <f>F73-(F65+F71)</f>
        <v>0</v>
      </c>
      <c r="G72" s="64">
        <f t="shared" ref="G72:J72" si="10">G73-(G65+G71)</f>
        <v>0</v>
      </c>
      <c r="H72" s="64">
        <f t="shared" si="10"/>
        <v>0</v>
      </c>
      <c r="I72" s="64">
        <f t="shared" si="10"/>
        <v>0</v>
      </c>
      <c r="J72" s="64">
        <f t="shared" si="10"/>
        <v>0</v>
      </c>
      <c r="K72" s="154">
        <f>K73-(K65+K71)</f>
        <v>0</v>
      </c>
      <c r="L72" s="170"/>
    </row>
    <row r="73" spans="1:15" s="73" customFormat="1" ht="18.75" customHeight="1" thickBot="1" x14ac:dyDescent="0.2">
      <c r="A73" s="393" t="s">
        <v>158</v>
      </c>
      <c r="B73" s="369"/>
      <c r="C73" s="370"/>
      <c r="D73" s="206"/>
      <c r="E73" s="187">
        <f>F73-D73</f>
        <v>0</v>
      </c>
      <c r="F73" s="206"/>
      <c r="G73" s="207"/>
      <c r="H73" s="207"/>
      <c r="I73" s="207"/>
      <c r="J73" s="207"/>
      <c r="K73" s="207"/>
      <c r="L73" s="196"/>
    </row>
    <row r="74" spans="1:15" s="73" customFormat="1" ht="18.75" customHeight="1" x14ac:dyDescent="0.15">
      <c r="A74" s="80"/>
      <c r="B74" s="80"/>
      <c r="C74" s="84" t="s">
        <v>159</v>
      </c>
      <c r="D74" s="47"/>
      <c r="E74" s="136"/>
      <c r="F74" s="85"/>
      <c r="G74" s="85">
        <f t="shared" ref="G74:J74" si="11">G68-F68</f>
        <v>0</v>
      </c>
      <c r="H74" s="85">
        <f t="shared" si="11"/>
        <v>0</v>
      </c>
      <c r="I74" s="85">
        <f t="shared" si="11"/>
        <v>0</v>
      </c>
      <c r="J74" s="85">
        <f t="shared" si="11"/>
        <v>0</v>
      </c>
      <c r="K74" s="85">
        <f>K68-J68</f>
        <v>0</v>
      </c>
      <c r="L74" s="86"/>
    </row>
    <row r="75" spans="1:15" s="73" customFormat="1" ht="18.75" customHeight="1" x14ac:dyDescent="0.15">
      <c r="A75" s="80"/>
      <c r="B75" s="80"/>
      <c r="C75" s="84" t="s">
        <v>160</v>
      </c>
      <c r="D75" s="47"/>
      <c r="E75" s="136"/>
      <c r="F75" s="85"/>
      <c r="G75" s="85">
        <f>'損益計算書（企業単位）'!F46</f>
        <v>0</v>
      </c>
      <c r="H75" s="85">
        <f>'損益計算書（企業単位）'!G46</f>
        <v>0</v>
      </c>
      <c r="I75" s="85">
        <f>'損益計算書（企業単位）'!H46</f>
        <v>0</v>
      </c>
      <c r="J75" s="85">
        <f>'損益計算書（企業単位）'!I46</f>
        <v>0</v>
      </c>
      <c r="K75" s="85">
        <f>'損益計算書（企業単位）'!J46</f>
        <v>0</v>
      </c>
    </row>
    <row r="76" spans="1:15" s="73" customFormat="1" ht="18.75" customHeight="1" x14ac:dyDescent="0.15">
      <c r="A76" s="80"/>
      <c r="B76" s="80"/>
      <c r="C76" s="84" t="s">
        <v>161</v>
      </c>
      <c r="D76" s="47"/>
      <c r="E76" s="136"/>
      <c r="F76" s="87"/>
      <c r="G76" s="87">
        <f t="shared" ref="G76:I76" si="12">G74-G75</f>
        <v>0</v>
      </c>
      <c r="H76" s="87">
        <f t="shared" si="12"/>
        <v>0</v>
      </c>
      <c r="I76" s="87">
        <f t="shared" si="12"/>
        <v>0</v>
      </c>
      <c r="J76" s="87">
        <f>J74-J75</f>
        <v>0</v>
      </c>
      <c r="K76" s="197">
        <f>K74-K75</f>
        <v>0</v>
      </c>
      <c r="L76" s="42"/>
      <c r="M76" s="42"/>
      <c r="N76" s="42"/>
      <c r="O76" s="42"/>
    </row>
    <row r="77" spans="1:15" ht="20.25" customHeight="1" x14ac:dyDescent="0.15"/>
    <row r="78" spans="1:15" ht="18.75" customHeight="1" x14ac:dyDescent="0.15">
      <c r="A78" s="42"/>
    </row>
    <row r="79" spans="1:15" ht="18.75" customHeight="1" x14ac:dyDescent="0.15">
      <c r="A79" s="42"/>
    </row>
    <row r="80" spans="1:15" ht="18.75" customHeight="1" x14ac:dyDescent="0.15">
      <c r="A80" s="42"/>
    </row>
    <row r="81" spans="1:1" ht="18.75" customHeight="1" x14ac:dyDescent="0.15">
      <c r="A81" s="42"/>
    </row>
    <row r="82" spans="1:1" ht="18.75" customHeight="1" x14ac:dyDescent="0.15">
      <c r="A82" s="42"/>
    </row>
  </sheetData>
  <mergeCells count="38">
    <mergeCell ref="B27:C27"/>
    <mergeCell ref="A4:C5"/>
    <mergeCell ref="B6:C6"/>
    <mergeCell ref="B7:C7"/>
    <mergeCell ref="B8:C8"/>
    <mergeCell ref="B9:C9"/>
    <mergeCell ref="A73:C73"/>
    <mergeCell ref="B17:C17"/>
    <mergeCell ref="B32:C32"/>
    <mergeCell ref="B56:C56"/>
    <mergeCell ref="B57:C57"/>
    <mergeCell ref="A65:C65"/>
    <mergeCell ref="B66:C66"/>
    <mergeCell ref="B42:C42"/>
    <mergeCell ref="B43:C43"/>
    <mergeCell ref="B44:C44"/>
    <mergeCell ref="A71:C71"/>
    <mergeCell ref="A34:C34"/>
    <mergeCell ref="B35:C35"/>
    <mergeCell ref="B38:C38"/>
    <mergeCell ref="B39:C39"/>
    <mergeCell ref="B40:C40"/>
    <mergeCell ref="L4:L5"/>
    <mergeCell ref="E4:E5"/>
    <mergeCell ref="B67:C67"/>
    <mergeCell ref="B68:C68"/>
    <mergeCell ref="B69:C69"/>
    <mergeCell ref="A53:C53"/>
    <mergeCell ref="B54:C54"/>
    <mergeCell ref="B55:C55"/>
    <mergeCell ref="A37:C37"/>
    <mergeCell ref="B41:C41"/>
    <mergeCell ref="A63:C63"/>
    <mergeCell ref="B58:C58"/>
    <mergeCell ref="B10:C10"/>
    <mergeCell ref="A19:C19"/>
    <mergeCell ref="B20:C20"/>
    <mergeCell ref="B24:C24"/>
  </mergeCells>
  <phoneticPr fontId="2"/>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F34"/>
  <sheetViews>
    <sheetView view="pageBreakPreview" topLeftCell="A3" zoomScaleNormal="100" zoomScaleSheetLayoutView="100" workbookViewId="0">
      <selection activeCell="M16" sqref="M16"/>
    </sheetView>
  </sheetViews>
  <sheetFormatPr defaultRowHeight="13.5" x14ac:dyDescent="0.15"/>
  <cols>
    <col min="1" max="1" width="6.875" customWidth="1"/>
    <col min="2" max="2" width="19.25" customWidth="1"/>
    <col min="3" max="3" width="10.875" customWidth="1"/>
    <col min="4" max="4" width="10" customWidth="1"/>
    <col min="5" max="5" width="12.25" customWidth="1"/>
    <col min="6" max="6" width="9" customWidth="1"/>
  </cols>
  <sheetData>
    <row r="1" spans="1:6" s="142" customFormat="1" ht="18.75" customHeight="1" x14ac:dyDescent="0.2">
      <c r="A1" s="142" t="s">
        <v>229</v>
      </c>
    </row>
    <row r="2" spans="1:6" s="142" customFormat="1" ht="18.75" customHeight="1" x14ac:dyDescent="0.2"/>
    <row r="3" spans="1:6" x14ac:dyDescent="0.15">
      <c r="E3" s="115" t="s">
        <v>183</v>
      </c>
    </row>
    <row r="4" spans="1:6" x14ac:dyDescent="0.15">
      <c r="A4" s="35"/>
      <c r="B4" s="94"/>
      <c r="C4" s="94"/>
      <c r="D4" s="94"/>
      <c r="E4" s="94"/>
      <c r="F4" s="11"/>
    </row>
    <row r="5" spans="1:6" x14ac:dyDescent="0.15">
      <c r="A5" s="126" t="s">
        <v>202</v>
      </c>
      <c r="B5" s="31" t="s">
        <v>195</v>
      </c>
      <c r="C5" s="31" t="s">
        <v>196</v>
      </c>
      <c r="D5" s="31" t="s">
        <v>197</v>
      </c>
      <c r="E5" s="31" t="s">
        <v>198</v>
      </c>
      <c r="F5" s="141" t="s">
        <v>219</v>
      </c>
    </row>
    <row r="6" spans="1:6" x14ac:dyDescent="0.15">
      <c r="A6" s="36"/>
      <c r="B6" s="4"/>
      <c r="C6" s="4"/>
      <c r="D6" s="4"/>
      <c r="E6" s="4"/>
      <c r="F6" s="12"/>
    </row>
    <row r="7" spans="1:6" x14ac:dyDescent="0.15">
      <c r="A7" s="36"/>
      <c r="B7" s="4"/>
      <c r="C7" s="4"/>
      <c r="D7" s="4"/>
      <c r="E7" s="4">
        <f>C7*D7</f>
        <v>0</v>
      </c>
      <c r="F7" s="12"/>
    </row>
    <row r="8" spans="1:6" x14ac:dyDescent="0.15">
      <c r="A8" s="36"/>
      <c r="B8" s="4"/>
      <c r="C8" s="4"/>
      <c r="D8" s="4"/>
      <c r="E8" s="4">
        <f t="shared" ref="E8:E15" si="0">C8*D8</f>
        <v>0</v>
      </c>
      <c r="F8" s="12"/>
    </row>
    <row r="9" spans="1:6" x14ac:dyDescent="0.15">
      <c r="A9" s="36"/>
      <c r="B9" s="4"/>
      <c r="C9" s="4"/>
      <c r="D9" s="4"/>
      <c r="E9" s="4">
        <f t="shared" si="0"/>
        <v>0</v>
      </c>
      <c r="F9" s="12"/>
    </row>
    <row r="10" spans="1:6" x14ac:dyDescent="0.15">
      <c r="A10" s="36"/>
      <c r="B10" s="4"/>
      <c r="C10" s="4"/>
      <c r="D10" s="4"/>
      <c r="E10" s="4">
        <f t="shared" si="0"/>
        <v>0</v>
      </c>
      <c r="F10" s="12"/>
    </row>
    <row r="11" spans="1:6" x14ac:dyDescent="0.15">
      <c r="A11" s="36"/>
      <c r="B11" s="4"/>
      <c r="C11" s="4"/>
      <c r="D11" s="4"/>
      <c r="E11" s="4">
        <f t="shared" si="0"/>
        <v>0</v>
      </c>
      <c r="F11" s="12"/>
    </row>
    <row r="12" spans="1:6" x14ac:dyDescent="0.15">
      <c r="A12" s="36"/>
      <c r="B12" s="4"/>
      <c r="C12" s="4"/>
      <c r="D12" s="4"/>
      <c r="E12" s="4">
        <f t="shared" si="0"/>
        <v>0</v>
      </c>
      <c r="F12" s="12"/>
    </row>
    <row r="13" spans="1:6" x14ac:dyDescent="0.15">
      <c r="A13" s="36"/>
      <c r="B13" s="4"/>
      <c r="C13" s="4"/>
      <c r="D13" s="4"/>
      <c r="E13" s="4">
        <f t="shared" si="0"/>
        <v>0</v>
      </c>
      <c r="F13" s="12"/>
    </row>
    <row r="14" spans="1:6" x14ac:dyDescent="0.15">
      <c r="A14" s="36"/>
      <c r="B14" s="4"/>
      <c r="C14" s="4"/>
      <c r="D14" s="4"/>
      <c r="E14" s="4">
        <f t="shared" si="0"/>
        <v>0</v>
      </c>
      <c r="F14" s="12"/>
    </row>
    <row r="15" spans="1:6" x14ac:dyDescent="0.15">
      <c r="A15" s="37"/>
      <c r="B15" s="124"/>
      <c r="C15" s="124"/>
      <c r="D15" s="124"/>
      <c r="E15" s="124">
        <f t="shared" si="0"/>
        <v>0</v>
      </c>
      <c r="F15" s="12"/>
    </row>
    <row r="16" spans="1:6" ht="14.25" thickBot="1" x14ac:dyDescent="0.2">
      <c r="A16" s="36"/>
      <c r="B16" s="4"/>
      <c r="C16" s="4"/>
      <c r="D16" s="4"/>
      <c r="E16" s="125">
        <f>SUM(E7:E15)</f>
        <v>0</v>
      </c>
      <c r="F16" s="12"/>
    </row>
    <row r="17" spans="1:6" ht="14.25" thickTop="1" x14ac:dyDescent="0.15">
      <c r="A17" s="37"/>
      <c r="B17" s="124"/>
      <c r="C17" s="124"/>
      <c r="D17" s="124"/>
      <c r="E17" s="124"/>
      <c r="F17" s="13"/>
    </row>
    <row r="19" spans="1:6" x14ac:dyDescent="0.15">
      <c r="A19" s="3" t="s">
        <v>217</v>
      </c>
      <c r="B19" t="s">
        <v>218</v>
      </c>
    </row>
    <row r="20" spans="1:6" x14ac:dyDescent="0.15">
      <c r="A20" s="3"/>
    </row>
    <row r="21" spans="1:6" x14ac:dyDescent="0.15">
      <c r="B21" s="28" t="s">
        <v>199</v>
      </c>
      <c r="C21" s="28" t="s">
        <v>200</v>
      </c>
    </row>
    <row r="22" spans="1:6" x14ac:dyDescent="0.15">
      <c r="B22" s="28"/>
      <c r="C22" s="28"/>
    </row>
    <row r="23" spans="1:6" x14ac:dyDescent="0.15">
      <c r="B23" s="28"/>
      <c r="C23" s="28"/>
    </row>
    <row r="24" spans="1:6" x14ac:dyDescent="0.15">
      <c r="B24" s="28"/>
      <c r="C24" s="28"/>
    </row>
    <row r="26" spans="1:6" x14ac:dyDescent="0.15">
      <c r="A26" s="3" t="s">
        <v>213</v>
      </c>
      <c r="B26" t="s">
        <v>286</v>
      </c>
    </row>
    <row r="27" spans="1:6" x14ac:dyDescent="0.15">
      <c r="B27" t="s">
        <v>214</v>
      </c>
      <c r="C27" s="4"/>
    </row>
    <row r="28" spans="1:6" x14ac:dyDescent="0.15">
      <c r="A28" s="3" t="s">
        <v>27</v>
      </c>
      <c r="B28" t="s">
        <v>280</v>
      </c>
    </row>
    <row r="29" spans="1:6" x14ac:dyDescent="0.15">
      <c r="A29" s="3" t="s">
        <v>26</v>
      </c>
      <c r="B29" t="s">
        <v>201</v>
      </c>
    </row>
    <row r="30" spans="1:6" x14ac:dyDescent="0.15">
      <c r="A30" s="3" t="s">
        <v>5</v>
      </c>
      <c r="B30" t="s">
        <v>281</v>
      </c>
    </row>
    <row r="31" spans="1:6" x14ac:dyDescent="0.15">
      <c r="A31" s="3" t="s">
        <v>23</v>
      </c>
      <c r="B31" t="s">
        <v>282</v>
      </c>
    </row>
    <row r="32" spans="1:6" x14ac:dyDescent="0.15">
      <c r="A32" s="3" t="s">
        <v>30</v>
      </c>
      <c r="B32" s="212" t="s">
        <v>283</v>
      </c>
    </row>
    <row r="33" spans="1:2" x14ac:dyDescent="0.15">
      <c r="A33" s="3" t="s">
        <v>34</v>
      </c>
      <c r="B33" t="s">
        <v>284</v>
      </c>
    </row>
    <row r="34" spans="1:2" x14ac:dyDescent="0.15">
      <c r="A34" s="3" t="s">
        <v>33</v>
      </c>
      <c r="B34" s="212" t="s">
        <v>285</v>
      </c>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L35"/>
  <sheetViews>
    <sheetView view="pageBreakPreview" zoomScaleNormal="100" zoomScaleSheetLayoutView="100" workbookViewId="0">
      <selection activeCell="A15" sqref="A15"/>
    </sheetView>
  </sheetViews>
  <sheetFormatPr defaultRowHeight="13.5" x14ac:dyDescent="0.15"/>
  <cols>
    <col min="1" max="1" width="3.75" customWidth="1"/>
    <col min="2" max="2" width="20.375" customWidth="1"/>
    <col min="3" max="3" width="11.5" customWidth="1"/>
    <col min="4" max="4" width="10.125" customWidth="1"/>
    <col min="5" max="5" width="9.5" bestFit="1" customWidth="1"/>
    <col min="11" max="11" width="13.5" customWidth="1"/>
    <col min="12" max="12" width="1.625" customWidth="1"/>
  </cols>
  <sheetData>
    <row r="1" spans="1:12" s="142" customFormat="1" ht="18.75" customHeight="1" x14ac:dyDescent="0.2">
      <c r="A1" s="142" t="s">
        <v>230</v>
      </c>
    </row>
    <row r="2" spans="1:12" s="142" customFormat="1" ht="18.75" customHeight="1" x14ac:dyDescent="0.2"/>
    <row r="3" spans="1:12" s="142" customFormat="1" ht="18.75" customHeight="1" x14ac:dyDescent="0.2"/>
    <row r="4" spans="1:12" x14ac:dyDescent="0.15">
      <c r="B4" s="99" t="s">
        <v>180</v>
      </c>
      <c r="C4" s="100"/>
      <c r="D4" s="100"/>
      <c r="E4" s="100"/>
      <c r="F4" s="100"/>
      <c r="G4" s="100"/>
      <c r="H4" s="100"/>
      <c r="I4" s="100"/>
      <c r="J4" s="100"/>
      <c r="K4" s="100"/>
      <c r="L4" s="101"/>
    </row>
    <row r="5" spans="1:12" ht="14.25" thickBot="1" x14ac:dyDescent="0.2">
      <c r="B5" s="102" t="s">
        <v>190</v>
      </c>
      <c r="C5" s="103"/>
      <c r="D5" s="103"/>
      <c r="E5" s="103"/>
      <c r="F5" s="103"/>
      <c r="G5" s="103"/>
      <c r="H5" s="103"/>
      <c r="I5" s="103"/>
      <c r="J5" s="103"/>
      <c r="K5" s="103"/>
      <c r="L5" s="105"/>
    </row>
    <row r="6" spans="1:12" ht="14.25" thickBot="1" x14ac:dyDescent="0.2">
      <c r="B6" s="102"/>
      <c r="C6" s="104">
        <f>E35</f>
        <v>0</v>
      </c>
      <c r="D6" s="118" t="s">
        <v>188</v>
      </c>
      <c r="F6" s="103"/>
      <c r="G6" s="103"/>
      <c r="H6" s="103"/>
      <c r="I6" s="103"/>
      <c r="J6" s="103"/>
      <c r="K6" s="103"/>
      <c r="L6" s="105"/>
    </row>
    <row r="7" spans="1:12" ht="14.25" thickBot="1" x14ac:dyDescent="0.2">
      <c r="B7" s="102" t="s">
        <v>181</v>
      </c>
      <c r="C7" s="103"/>
      <c r="D7" s="103"/>
      <c r="E7" s="103"/>
      <c r="F7" s="103"/>
      <c r="G7" s="103"/>
      <c r="H7" s="103"/>
      <c r="I7" s="103"/>
      <c r="J7" s="103"/>
      <c r="K7" s="103"/>
      <c r="L7" s="105"/>
    </row>
    <row r="8" spans="1:12" ht="14.25" thickBot="1" x14ac:dyDescent="0.2">
      <c r="B8" s="122" t="s">
        <v>182</v>
      </c>
      <c r="C8" s="104">
        <f>E19</f>
        <v>0</v>
      </c>
      <c r="D8" s="116" t="s">
        <v>220</v>
      </c>
      <c r="E8" s="103"/>
      <c r="F8" s="103"/>
      <c r="G8" s="103"/>
      <c r="H8" s="103"/>
      <c r="I8" s="103"/>
      <c r="J8" s="103"/>
      <c r="K8" s="103"/>
      <c r="L8" s="105"/>
    </row>
    <row r="9" spans="1:12" x14ac:dyDescent="0.15">
      <c r="B9" s="102"/>
      <c r="C9" s="119"/>
      <c r="D9" s="120"/>
      <c r="E9" s="103"/>
      <c r="F9" s="103"/>
      <c r="G9" s="103"/>
      <c r="H9" s="103"/>
      <c r="I9" s="103"/>
      <c r="J9" s="103"/>
      <c r="K9" s="103"/>
      <c r="L9" s="105"/>
    </row>
    <row r="10" spans="1:12" ht="14.25" thickBot="1" x14ac:dyDescent="0.2">
      <c r="B10" s="102" t="s">
        <v>221</v>
      </c>
      <c r="C10" s="103"/>
      <c r="D10" s="103"/>
      <c r="E10" s="103"/>
      <c r="F10" s="103"/>
      <c r="G10" s="103"/>
      <c r="H10" s="103"/>
      <c r="I10" s="103"/>
      <c r="J10" s="103"/>
      <c r="K10" s="103"/>
      <c r="L10" s="105"/>
    </row>
    <row r="11" spans="1:12" ht="14.25" thickBot="1" x14ac:dyDescent="0.2">
      <c r="B11" s="36"/>
      <c r="C11" s="104">
        <f>E25+E35</f>
        <v>0</v>
      </c>
      <c r="D11" s="117" t="s">
        <v>222</v>
      </c>
      <c r="E11" s="118" t="s">
        <v>223</v>
      </c>
      <c r="F11" s="103"/>
      <c r="G11" s="103"/>
      <c r="H11" s="103"/>
      <c r="I11" s="103"/>
      <c r="J11" s="103"/>
      <c r="K11" s="103"/>
      <c r="L11" s="105"/>
    </row>
    <row r="12" spans="1:12" x14ac:dyDescent="0.15">
      <c r="B12" s="102"/>
      <c r="C12" s="119"/>
      <c r="D12" s="121"/>
      <c r="E12" s="121"/>
      <c r="F12" s="103"/>
      <c r="G12" s="103"/>
      <c r="H12" s="103"/>
      <c r="I12" s="103"/>
      <c r="J12" s="103"/>
      <c r="K12" s="103"/>
      <c r="L12" s="105"/>
    </row>
    <row r="13" spans="1:12" x14ac:dyDescent="0.15">
      <c r="B13" s="109"/>
      <c r="C13" s="110"/>
      <c r="D13" s="110"/>
      <c r="E13" s="110"/>
      <c r="F13" s="110"/>
      <c r="G13" s="110"/>
      <c r="H13" s="110"/>
      <c r="I13" s="110"/>
      <c r="J13" s="110"/>
      <c r="K13" s="110"/>
      <c r="L13" s="111"/>
    </row>
    <row r="15" spans="1:12" s="98" customFormat="1" x14ac:dyDescent="0.15">
      <c r="A15" s="98" t="s">
        <v>189</v>
      </c>
      <c r="C15" s="114"/>
      <c r="D15" s="114"/>
      <c r="E15" s="114"/>
    </row>
    <row r="16" spans="1:12" x14ac:dyDescent="0.15">
      <c r="C16" s="1" t="s">
        <v>194</v>
      </c>
      <c r="D16" s="1" t="s">
        <v>194</v>
      </c>
      <c r="E16" s="1" t="s">
        <v>184</v>
      </c>
      <c r="F16" s="115" t="s">
        <v>183</v>
      </c>
    </row>
    <row r="17" spans="1:6" x14ac:dyDescent="0.15">
      <c r="B17" t="s">
        <v>185</v>
      </c>
      <c r="C17" s="112"/>
      <c r="D17" s="112"/>
      <c r="E17" s="112">
        <f>D17-C17</f>
        <v>0</v>
      </c>
    </row>
    <row r="18" spans="1:6" x14ac:dyDescent="0.15">
      <c r="B18" t="s">
        <v>186</v>
      </c>
      <c r="C18" s="112"/>
      <c r="D18" s="112"/>
      <c r="E18" s="112">
        <f>D18-C18</f>
        <v>0</v>
      </c>
    </row>
    <row r="19" spans="1:6" x14ac:dyDescent="0.15">
      <c r="C19" s="112"/>
      <c r="D19" s="112"/>
      <c r="E19" s="113">
        <f>SUM(E17:E18)</f>
        <v>0</v>
      </c>
      <c r="F19" s="106" t="s">
        <v>220</v>
      </c>
    </row>
    <row r="20" spans="1:6" x14ac:dyDescent="0.15">
      <c r="C20" s="112"/>
      <c r="D20" s="112"/>
      <c r="E20" s="112"/>
      <c r="F20" s="1"/>
    </row>
    <row r="21" spans="1:6" s="98" customFormat="1" x14ac:dyDescent="0.15">
      <c r="A21" s="98" t="s">
        <v>192</v>
      </c>
      <c r="C21" s="114"/>
      <c r="D21" s="114"/>
      <c r="E21" s="114"/>
    </row>
    <row r="22" spans="1:6" x14ac:dyDescent="0.15">
      <c r="C22" s="1" t="s">
        <v>194</v>
      </c>
      <c r="D22" s="1" t="s">
        <v>194</v>
      </c>
      <c r="E22" s="1" t="s">
        <v>184</v>
      </c>
      <c r="F22" s="115" t="s">
        <v>183</v>
      </c>
    </row>
    <row r="23" spans="1:6" x14ac:dyDescent="0.15">
      <c r="B23" s="27" t="s">
        <v>187</v>
      </c>
      <c r="C23" s="112"/>
      <c r="D23" s="112"/>
      <c r="E23" s="112">
        <f>D23-C23</f>
        <v>0</v>
      </c>
      <c r="F23" s="1"/>
    </row>
    <row r="24" spans="1:6" x14ac:dyDescent="0.15">
      <c r="B24" s="27" t="s">
        <v>191</v>
      </c>
      <c r="C24" s="112"/>
      <c r="D24" s="112"/>
      <c r="E24" s="112">
        <f>D24-C24</f>
        <v>0</v>
      </c>
      <c r="F24" s="1"/>
    </row>
    <row r="25" spans="1:6" x14ac:dyDescent="0.15">
      <c r="C25" s="112"/>
      <c r="D25" s="112"/>
      <c r="E25" s="113">
        <f>SUM(E23:E24)</f>
        <v>0</v>
      </c>
      <c r="F25" s="107" t="s">
        <v>222</v>
      </c>
    </row>
    <row r="26" spans="1:6" x14ac:dyDescent="0.15">
      <c r="C26" s="112"/>
      <c r="D26" s="112"/>
      <c r="E26" s="113"/>
      <c r="F26" s="123"/>
    </row>
    <row r="27" spans="1:6" x14ac:dyDescent="0.15">
      <c r="B27" t="s">
        <v>193</v>
      </c>
      <c r="C27" s="112"/>
      <c r="D27" s="112"/>
      <c r="E27" s="113"/>
      <c r="F27" s="123"/>
    </row>
    <row r="28" spans="1:6" x14ac:dyDescent="0.15">
      <c r="C28" s="1" t="s">
        <v>194</v>
      </c>
      <c r="D28" s="1" t="s">
        <v>194</v>
      </c>
      <c r="E28" s="1" t="s">
        <v>184</v>
      </c>
      <c r="F28" s="115" t="s">
        <v>183</v>
      </c>
    </row>
    <row r="29" spans="1:6" x14ac:dyDescent="0.15">
      <c r="B29" s="27"/>
      <c r="C29" s="112"/>
      <c r="D29" s="112"/>
      <c r="E29" s="112"/>
      <c r="F29" s="1"/>
    </row>
    <row r="30" spans="1:6" x14ac:dyDescent="0.15">
      <c r="B30" s="27"/>
      <c r="C30" s="112"/>
      <c r="D30" s="112"/>
      <c r="E30" s="112"/>
      <c r="F30" s="1"/>
    </row>
    <row r="31" spans="1:6" x14ac:dyDescent="0.15">
      <c r="B31" s="27"/>
      <c r="C31" s="112"/>
      <c r="D31" s="112"/>
      <c r="E31" s="112"/>
      <c r="F31" s="1"/>
    </row>
    <row r="32" spans="1:6" x14ac:dyDescent="0.15">
      <c r="B32" s="27"/>
      <c r="C32" s="112"/>
      <c r="D32" s="112"/>
      <c r="E32" s="112"/>
      <c r="F32" s="1"/>
    </row>
    <row r="33" spans="3:6" x14ac:dyDescent="0.15">
      <c r="F33" s="1"/>
    </row>
    <row r="34" spans="3:6" x14ac:dyDescent="0.15">
      <c r="C34" s="112"/>
      <c r="D34" s="112"/>
      <c r="E34" s="112"/>
      <c r="F34" s="1"/>
    </row>
    <row r="35" spans="3:6" x14ac:dyDescent="0.15">
      <c r="C35" s="112"/>
      <c r="D35" s="112"/>
      <c r="E35" s="113">
        <f>SUM(E29:E34)</f>
        <v>0</v>
      </c>
      <c r="F35" s="108" t="s">
        <v>223</v>
      </c>
    </row>
  </sheetData>
  <phoneticPr fontId="2"/>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K15"/>
  <sheetViews>
    <sheetView tabSelected="1" view="pageBreakPreview" zoomScaleNormal="100" zoomScaleSheetLayoutView="100" workbookViewId="0">
      <selection activeCell="B2" sqref="B2"/>
    </sheetView>
  </sheetViews>
  <sheetFormatPr defaultRowHeight="13.5" x14ac:dyDescent="0.15"/>
  <cols>
    <col min="1" max="1" width="4" style="1" customWidth="1"/>
    <col min="2" max="2" width="26.25" bestFit="1" customWidth="1"/>
    <col min="3" max="7" width="13" customWidth="1"/>
    <col min="8" max="8" width="13" bestFit="1" customWidth="1"/>
    <col min="9" max="9" width="9.875" bestFit="1" customWidth="1"/>
    <col min="10" max="10" width="9" style="1" customWidth="1"/>
    <col min="11" max="11" width="13.375" customWidth="1"/>
  </cols>
  <sheetData>
    <row r="1" spans="1:11" ht="18.75" x14ac:dyDescent="0.2">
      <c r="A1" s="142" t="s">
        <v>224</v>
      </c>
    </row>
    <row r="2" spans="1:11" ht="18" customHeight="1" x14ac:dyDescent="0.15"/>
    <row r="3" spans="1:11" x14ac:dyDescent="0.15">
      <c r="C3" s="32" t="s">
        <v>269</v>
      </c>
      <c r="D3" s="32" t="s">
        <v>270</v>
      </c>
      <c r="E3" s="32" t="s">
        <v>271</v>
      </c>
      <c r="F3" s="32" t="s">
        <v>272</v>
      </c>
      <c r="G3" s="32" t="s">
        <v>273</v>
      </c>
      <c r="H3" s="32" t="s">
        <v>274</v>
      </c>
    </row>
    <row r="4" spans="1:11" x14ac:dyDescent="0.15">
      <c r="B4" s="115" t="s">
        <v>183</v>
      </c>
      <c r="C4" s="33" t="s">
        <v>277</v>
      </c>
      <c r="D4" s="33" t="s">
        <v>275</v>
      </c>
      <c r="E4" s="33" t="s">
        <v>276</v>
      </c>
      <c r="F4" s="33" t="s">
        <v>278</v>
      </c>
      <c r="G4" s="33" t="s">
        <v>287</v>
      </c>
      <c r="H4" s="33" t="s">
        <v>288</v>
      </c>
      <c r="K4" s="139" t="s">
        <v>291</v>
      </c>
    </row>
    <row r="5" spans="1:11" ht="14.25" thickBot="1" x14ac:dyDescent="0.2">
      <c r="C5" s="1" t="s">
        <v>96</v>
      </c>
      <c r="D5" s="1" t="s">
        <v>97</v>
      </c>
      <c r="E5" s="1" t="s">
        <v>97</v>
      </c>
      <c r="F5" s="1" t="s">
        <v>97</v>
      </c>
      <c r="G5" s="1" t="s">
        <v>97</v>
      </c>
      <c r="H5" s="1" t="s">
        <v>97</v>
      </c>
      <c r="K5" s="4"/>
    </row>
    <row r="6" spans="1:11" ht="14.25" thickBot="1" x14ac:dyDescent="0.2">
      <c r="A6" s="34" t="s">
        <v>107</v>
      </c>
      <c r="B6" s="172" t="s">
        <v>279</v>
      </c>
      <c r="C6" s="264">
        <f>'損益計算書（事業単位）'!E6</f>
        <v>0</v>
      </c>
      <c r="D6" s="264">
        <f>'損益計算書（事業単位）'!F6</f>
        <v>0</v>
      </c>
      <c r="E6" s="264">
        <f>'損益計算書（事業単位）'!G6</f>
        <v>0</v>
      </c>
      <c r="F6" s="264">
        <f>'損益計算書（事業単位）'!H6</f>
        <v>0</v>
      </c>
      <c r="G6" s="264">
        <f>'損益計算書（事業単位）'!I6</f>
        <v>0</v>
      </c>
      <c r="H6" s="264">
        <f>'損益計算書（事業単位）'!J6</f>
        <v>0</v>
      </c>
      <c r="I6" s="293" t="e">
        <f>(H6-C6)/C6</f>
        <v>#DIV/0!</v>
      </c>
      <c r="J6" s="34" t="s">
        <v>108</v>
      </c>
      <c r="K6" s="294">
        <v>0.2</v>
      </c>
    </row>
    <row r="7" spans="1:11" ht="14.25" thickBot="1" x14ac:dyDescent="0.2">
      <c r="B7" s="4"/>
      <c r="C7" s="4"/>
      <c r="D7" s="4"/>
      <c r="E7" s="4"/>
      <c r="F7" s="4"/>
      <c r="G7" s="4"/>
      <c r="H7" s="4"/>
      <c r="I7" s="4"/>
      <c r="K7" s="140"/>
    </row>
    <row r="8" spans="1:11" ht="14.25" thickBot="1" x14ac:dyDescent="0.2">
      <c r="A8" s="34" t="s">
        <v>26</v>
      </c>
      <c r="B8" s="172" t="s">
        <v>100</v>
      </c>
      <c r="C8" s="174" t="e">
        <f>C10/C15</f>
        <v>#DIV/0!</v>
      </c>
      <c r="D8" s="174" t="e">
        <f t="shared" ref="D8:G8" si="0">D10/D15</f>
        <v>#DIV/0!</v>
      </c>
      <c r="E8" s="174" t="e">
        <f t="shared" si="0"/>
        <v>#DIV/0!</v>
      </c>
      <c r="F8" s="174" t="e">
        <f t="shared" si="0"/>
        <v>#DIV/0!</v>
      </c>
      <c r="G8" s="174" t="e">
        <f t="shared" si="0"/>
        <v>#DIV/0!</v>
      </c>
      <c r="H8" s="174" t="e">
        <f>H10/H15</f>
        <v>#DIV/0!</v>
      </c>
      <c r="I8" s="293" t="e">
        <f>(H8-C8)/C8</f>
        <v>#DIV/0!</v>
      </c>
      <c r="J8" s="34" t="s">
        <v>109</v>
      </c>
      <c r="K8" s="295">
        <v>0.09</v>
      </c>
    </row>
    <row r="9" spans="1:11" x14ac:dyDescent="0.15">
      <c r="B9" s="4"/>
      <c r="C9" s="4"/>
      <c r="D9" s="4"/>
      <c r="E9" s="4"/>
      <c r="F9" s="4"/>
      <c r="G9" s="4"/>
      <c r="H9" s="4"/>
      <c r="K9" s="4"/>
    </row>
    <row r="10" spans="1:11" x14ac:dyDescent="0.15">
      <c r="B10" s="29" t="s">
        <v>101</v>
      </c>
      <c r="C10" s="173">
        <f>SUM(C11:C13)</f>
        <v>0</v>
      </c>
      <c r="D10" s="173">
        <f t="shared" ref="D10:H10" si="1">SUM(D11:D13)</f>
        <v>0</v>
      </c>
      <c r="E10" s="173">
        <f t="shared" si="1"/>
        <v>0</v>
      </c>
      <c r="F10" s="173">
        <f t="shared" si="1"/>
        <v>0</v>
      </c>
      <c r="G10" s="173">
        <f t="shared" si="1"/>
        <v>0</v>
      </c>
      <c r="H10" s="173">
        <f t="shared" si="1"/>
        <v>0</v>
      </c>
    </row>
    <row r="11" spans="1:11" x14ac:dyDescent="0.15">
      <c r="B11" s="29" t="s">
        <v>102</v>
      </c>
      <c r="C11" s="173">
        <f>'損益計算書（事業単位）'!E17</f>
        <v>0</v>
      </c>
      <c r="D11" s="173">
        <f>'損益計算書（事業単位）'!F17</f>
        <v>0</v>
      </c>
      <c r="E11" s="173">
        <f>'損益計算書（事業単位）'!G17</f>
        <v>0</v>
      </c>
      <c r="F11" s="173">
        <f>'損益計算書（事業単位）'!H17</f>
        <v>0</v>
      </c>
      <c r="G11" s="173">
        <f>'損益計算書（事業単位）'!I17</f>
        <v>0</v>
      </c>
      <c r="H11" s="173">
        <f>'損益計算書（事業単位）'!J17</f>
        <v>0</v>
      </c>
    </row>
    <row r="12" spans="1:11" x14ac:dyDescent="0.15">
      <c r="A12" s="1" t="s">
        <v>103</v>
      </c>
      <c r="B12" s="29" t="s">
        <v>104</v>
      </c>
      <c r="C12" s="173">
        <f>'損益計算書（事業単位）'!E8+'損益計算書（事業単位）'!E13</f>
        <v>0</v>
      </c>
      <c r="D12" s="173">
        <f>'損益計算書（事業単位）'!F8+'損益計算書（事業単位）'!F13</f>
        <v>0</v>
      </c>
      <c r="E12" s="173">
        <f>'損益計算書（事業単位）'!G8+'損益計算書（事業単位）'!G13</f>
        <v>0</v>
      </c>
      <c r="F12" s="173">
        <f>'損益計算書（事業単位）'!H8+'損益計算書（事業単位）'!H13</f>
        <v>0</v>
      </c>
      <c r="G12" s="173">
        <f>'損益計算書（事業単位）'!I8+'損益計算書（事業単位）'!I13</f>
        <v>0</v>
      </c>
      <c r="H12" s="173">
        <f>'損益計算書（事業単位）'!J8+'損益計算書（事業単位）'!J13</f>
        <v>0</v>
      </c>
    </row>
    <row r="13" spans="1:11" x14ac:dyDescent="0.15">
      <c r="A13" s="1" t="s">
        <v>103</v>
      </c>
      <c r="B13" s="29" t="s">
        <v>105</v>
      </c>
      <c r="C13" s="173">
        <f>'損益計算書（事業単位）'!E9+'損益計算書（事業単位）'!E14</f>
        <v>0</v>
      </c>
      <c r="D13" s="173">
        <f>'損益計算書（事業単位）'!F9+'損益計算書（事業単位）'!F14</f>
        <v>0</v>
      </c>
      <c r="E13" s="173">
        <f>'損益計算書（事業単位）'!G9+'損益計算書（事業単位）'!G14</f>
        <v>0</v>
      </c>
      <c r="F13" s="173">
        <f>'損益計算書（事業単位）'!H9+'損益計算書（事業単位）'!H14</f>
        <v>0</v>
      </c>
      <c r="G13" s="173">
        <f>'損益計算書（事業単位）'!I9+'損益計算書（事業単位）'!I14</f>
        <v>0</v>
      </c>
      <c r="H13" s="173">
        <f>'損益計算書（事業単位）'!J9+'損益計算書（事業単位）'!J14</f>
        <v>0</v>
      </c>
    </row>
    <row r="14" spans="1:11" x14ac:dyDescent="0.15">
      <c r="B14" s="4"/>
      <c r="C14" s="4"/>
      <c r="D14" s="4"/>
      <c r="E14" s="4"/>
      <c r="F14" s="4"/>
      <c r="G14" s="4"/>
      <c r="H14" s="4"/>
    </row>
    <row r="15" spans="1:11" x14ac:dyDescent="0.15">
      <c r="B15" s="29" t="s">
        <v>106</v>
      </c>
      <c r="C15" s="173">
        <f>従業員推移表!C62</f>
        <v>0</v>
      </c>
      <c r="D15" s="173">
        <f>従業員推移表!E62</f>
        <v>0</v>
      </c>
      <c r="E15" s="173">
        <f>従業員推移表!F62</f>
        <v>0</v>
      </c>
      <c r="F15" s="173">
        <f>従業員推移表!G62</f>
        <v>0</v>
      </c>
      <c r="G15" s="173">
        <f>従業員推移表!H62</f>
        <v>0</v>
      </c>
      <c r="H15" s="173">
        <f>従業員推移表!I62</f>
        <v>0</v>
      </c>
    </row>
  </sheetData>
  <phoneticPr fontId="2"/>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Q65"/>
  <sheetViews>
    <sheetView view="pageBreakPreview" zoomScaleNormal="100" zoomScaleSheetLayoutView="100" workbookViewId="0">
      <selection activeCell="B4" sqref="B4"/>
    </sheetView>
  </sheetViews>
  <sheetFormatPr defaultRowHeight="13.5" x14ac:dyDescent="0.15"/>
  <cols>
    <col min="1" max="4" width="2.625" customWidth="1"/>
    <col min="5" max="5" width="27.625" customWidth="1"/>
    <col min="6" max="6" width="3.125" customWidth="1"/>
    <col min="7" max="7" width="13.125" customWidth="1"/>
    <col min="8" max="8" width="12.875" customWidth="1"/>
    <col min="9" max="9" width="21.5" customWidth="1"/>
    <col min="10" max="10" width="1.625" customWidth="1"/>
    <col min="12" max="12" width="3.375" bestFit="1" customWidth="1"/>
    <col min="15" max="15" width="7.125" customWidth="1"/>
  </cols>
  <sheetData>
    <row r="2" spans="1:16" ht="17.25" x14ac:dyDescent="0.2">
      <c r="B2" s="14"/>
      <c r="C2" s="14"/>
      <c r="D2" s="14"/>
      <c r="E2" s="14"/>
      <c r="G2" s="30" t="s">
        <v>69</v>
      </c>
      <c r="H2" s="14"/>
      <c r="I2" s="14"/>
    </row>
    <row r="3" spans="1:16" ht="14.25" x14ac:dyDescent="0.15">
      <c r="A3" s="14"/>
      <c r="B3" s="14"/>
      <c r="C3" s="14"/>
      <c r="D3" s="14"/>
      <c r="E3" s="14"/>
      <c r="F3" s="14"/>
      <c r="G3" s="14"/>
      <c r="H3" s="14"/>
      <c r="I3" s="14"/>
    </row>
    <row r="4" spans="1:16" ht="14.25" x14ac:dyDescent="0.15">
      <c r="A4" s="14"/>
      <c r="B4" s="15" t="s">
        <v>297</v>
      </c>
      <c r="C4" s="15"/>
      <c r="D4" s="15"/>
      <c r="E4" s="15"/>
      <c r="F4" s="15"/>
      <c r="G4" s="15"/>
      <c r="I4" s="15"/>
      <c r="J4" s="4"/>
    </row>
    <row r="5" spans="1:16" ht="6" customHeight="1" x14ac:dyDescent="0.15">
      <c r="A5" s="14"/>
      <c r="B5" s="15"/>
      <c r="C5" s="15"/>
      <c r="D5" s="15"/>
      <c r="E5" s="15"/>
      <c r="F5" s="15"/>
      <c r="G5" s="15"/>
      <c r="H5" s="15"/>
      <c r="I5" s="15"/>
      <c r="J5" s="4"/>
    </row>
    <row r="6" spans="1:16" ht="6" customHeight="1" x14ac:dyDescent="0.15">
      <c r="A6" s="14"/>
      <c r="B6" s="22"/>
      <c r="C6" s="128"/>
      <c r="D6" s="20"/>
      <c r="E6" s="20"/>
      <c r="F6" s="20"/>
      <c r="G6" s="20"/>
      <c r="H6" s="20"/>
      <c r="I6" s="21"/>
      <c r="J6" s="36"/>
      <c r="K6" s="4"/>
    </row>
    <row r="7" spans="1:16" ht="14.25" x14ac:dyDescent="0.15">
      <c r="A7" s="14"/>
      <c r="B7" s="22"/>
      <c r="C7" s="95"/>
      <c r="D7" s="310" t="s">
        <v>13</v>
      </c>
      <c r="E7" s="310"/>
      <c r="F7" s="310"/>
      <c r="G7" s="310"/>
      <c r="H7" s="310"/>
      <c r="I7" s="311"/>
      <c r="J7" s="36"/>
      <c r="K7" s="4"/>
    </row>
    <row r="8" spans="1:16" ht="14.25" x14ac:dyDescent="0.15">
      <c r="A8" s="14"/>
      <c r="B8" s="22"/>
      <c r="C8" s="95"/>
      <c r="D8" s="312" t="s">
        <v>14</v>
      </c>
      <c r="E8" s="312"/>
      <c r="F8" s="312"/>
      <c r="G8" s="312"/>
      <c r="H8" s="312"/>
      <c r="I8" s="313"/>
      <c r="J8" s="36"/>
      <c r="K8" s="4"/>
      <c r="L8" s="297" t="s">
        <v>179</v>
      </c>
      <c r="M8" s="297"/>
      <c r="N8" s="297"/>
      <c r="O8" s="297"/>
      <c r="P8" s="297"/>
    </row>
    <row r="9" spans="1:16" ht="12" customHeight="1" x14ac:dyDescent="0.15">
      <c r="A9" s="14"/>
      <c r="B9" s="22"/>
      <c r="C9" s="95"/>
      <c r="D9" s="17"/>
      <c r="E9" s="17"/>
      <c r="F9" s="17"/>
      <c r="G9" s="17"/>
      <c r="H9" s="17"/>
      <c r="I9" s="96"/>
      <c r="J9" s="36"/>
      <c r="K9" s="4"/>
    </row>
    <row r="10" spans="1:16" ht="14.25" x14ac:dyDescent="0.15">
      <c r="A10" s="14"/>
      <c r="B10" s="22"/>
      <c r="C10" s="299" t="s">
        <v>15</v>
      </c>
      <c r="D10" s="314">
        <f>+G20-G28-G30-G45</f>
        <v>0</v>
      </c>
      <c r="E10" s="314"/>
      <c r="F10" s="4"/>
      <c r="G10" s="4"/>
      <c r="H10" s="4"/>
      <c r="I10" s="12"/>
      <c r="J10" s="36"/>
      <c r="K10" s="4"/>
      <c r="L10" s="298" t="s">
        <v>15</v>
      </c>
      <c r="M10" s="300">
        <f>+M20-M28-M30-M45</f>
        <v>0</v>
      </c>
      <c r="N10" s="300"/>
      <c r="O10" s="94"/>
      <c r="P10" s="11"/>
    </row>
    <row r="11" spans="1:16" ht="14.25" x14ac:dyDescent="0.15">
      <c r="A11" s="14"/>
      <c r="B11" s="22"/>
      <c r="C11" s="299"/>
      <c r="D11" s="301">
        <f>+G54+G62+G64</f>
        <v>0</v>
      </c>
      <c r="E11" s="301"/>
      <c r="F11" s="4"/>
      <c r="G11" s="4"/>
      <c r="H11" s="4"/>
      <c r="I11" s="12"/>
      <c r="J11" s="36"/>
      <c r="K11" s="4"/>
      <c r="L11" s="299"/>
      <c r="M11" s="301">
        <f>+M54+M62+M64</f>
        <v>0</v>
      </c>
      <c r="N11" s="301"/>
      <c r="O11" s="4"/>
      <c r="P11" s="12"/>
    </row>
    <row r="12" spans="1:16" ht="12" customHeight="1" x14ac:dyDescent="0.15">
      <c r="A12" s="14"/>
      <c r="B12" s="22"/>
      <c r="C12" s="95"/>
      <c r="D12" s="17"/>
      <c r="E12" s="17"/>
      <c r="F12" s="17"/>
      <c r="G12" s="17"/>
      <c r="H12" s="17"/>
      <c r="I12" s="96"/>
      <c r="J12" s="36"/>
      <c r="K12" s="4"/>
      <c r="L12" s="95"/>
      <c r="M12" s="17"/>
      <c r="N12" s="17"/>
      <c r="O12" s="17"/>
      <c r="P12" s="96"/>
    </row>
    <row r="13" spans="1:16" ht="14.25" x14ac:dyDescent="0.15">
      <c r="A13" s="14"/>
      <c r="B13" s="22"/>
      <c r="C13" s="299" t="s">
        <v>15</v>
      </c>
      <c r="D13" s="303" t="e">
        <f>ROUNDDOWN(+D10/D11,1)</f>
        <v>#DIV/0!</v>
      </c>
      <c r="E13" s="303"/>
      <c r="F13" s="305" t="s">
        <v>16</v>
      </c>
      <c r="G13" s="305"/>
      <c r="H13" s="305"/>
      <c r="I13" s="96"/>
      <c r="J13" s="36"/>
      <c r="K13" s="4"/>
      <c r="L13" s="299" t="s">
        <v>15</v>
      </c>
      <c r="M13" s="303" t="e">
        <f>ROUNDDOWN(+M10/M11,1)</f>
        <v>#DIV/0!</v>
      </c>
      <c r="N13" s="303"/>
      <c r="O13" s="305" t="s">
        <v>16</v>
      </c>
      <c r="P13" s="306"/>
    </row>
    <row r="14" spans="1:16" ht="14.25" x14ac:dyDescent="0.15">
      <c r="A14" s="14"/>
      <c r="B14" s="22"/>
      <c r="C14" s="302"/>
      <c r="D14" s="304"/>
      <c r="E14" s="304"/>
      <c r="F14" s="307"/>
      <c r="G14" s="307"/>
      <c r="H14" s="307"/>
      <c r="I14" s="129"/>
      <c r="J14" s="36"/>
      <c r="K14" s="4"/>
      <c r="L14" s="302"/>
      <c r="M14" s="304"/>
      <c r="N14" s="304"/>
      <c r="O14" s="307"/>
      <c r="P14" s="308"/>
    </row>
    <row r="15" spans="1:16" x14ac:dyDescent="0.15">
      <c r="B15" s="2"/>
      <c r="C15" s="2"/>
      <c r="D15" s="2"/>
      <c r="E15" s="2"/>
      <c r="F15" s="2"/>
      <c r="G15" s="2"/>
      <c r="H15" s="2"/>
      <c r="I15" s="2"/>
    </row>
    <row r="16" spans="1:16" x14ac:dyDescent="0.15">
      <c r="C16" t="s">
        <v>0</v>
      </c>
    </row>
    <row r="17" spans="4:17" x14ac:dyDescent="0.15">
      <c r="D17" t="s">
        <v>2</v>
      </c>
      <c r="L17" s="297" t="s">
        <v>216</v>
      </c>
      <c r="M17" s="297"/>
      <c r="N17" s="297"/>
      <c r="P17" s="97" t="s">
        <v>161</v>
      </c>
    </row>
    <row r="19" spans="4:17" x14ac:dyDescent="0.15">
      <c r="D19" s="1" t="s">
        <v>27</v>
      </c>
      <c r="E19" t="s">
        <v>28</v>
      </c>
      <c r="F19" s="1" t="s">
        <v>1</v>
      </c>
      <c r="G19" t="s">
        <v>231</v>
      </c>
    </row>
    <row r="20" spans="4:17" x14ac:dyDescent="0.15">
      <c r="D20" s="1"/>
      <c r="E20" s="3"/>
      <c r="F20" s="1" t="s">
        <v>1</v>
      </c>
      <c r="G20" s="9">
        <f>+G22+G24+G26</f>
        <v>0</v>
      </c>
      <c r="H20" t="s">
        <v>71</v>
      </c>
      <c r="L20" s="1" t="s">
        <v>1</v>
      </c>
      <c r="M20" s="9">
        <f>+M22+M24+M26</f>
        <v>0</v>
      </c>
      <c r="N20" t="s">
        <v>71</v>
      </c>
      <c r="P20" s="9">
        <f>M20-G20</f>
        <v>0</v>
      </c>
    </row>
    <row r="21" spans="4:17" ht="14.25" thickBot="1" x14ac:dyDescent="0.2">
      <c r="D21" s="1"/>
      <c r="E21" t="s">
        <v>20</v>
      </c>
      <c r="G21" s="3"/>
      <c r="H21" s="6"/>
      <c r="M21" s="3"/>
      <c r="N21" s="6"/>
    </row>
    <row r="22" spans="4:17" ht="14.25" thickBot="1" x14ac:dyDescent="0.2">
      <c r="D22" s="1"/>
      <c r="E22" t="s">
        <v>79</v>
      </c>
      <c r="G22" s="5"/>
      <c r="H22" t="s">
        <v>72</v>
      </c>
      <c r="M22" s="5">
        <f>'貸借対照表（企業単位）'!K39+'貸借対照表（企業単位）'!K54</f>
        <v>0</v>
      </c>
      <c r="N22" t="s">
        <v>71</v>
      </c>
      <c r="P22" s="6">
        <f>M22-G22</f>
        <v>0</v>
      </c>
    </row>
    <row r="23" spans="4:17" ht="6" customHeight="1" thickBot="1" x14ac:dyDescent="0.2">
      <c r="D23" s="1"/>
      <c r="G23" s="4"/>
      <c r="M23" s="4"/>
    </row>
    <row r="24" spans="4:17" ht="14.25" thickBot="1" x14ac:dyDescent="0.2">
      <c r="D24" s="1"/>
      <c r="E24" t="s">
        <v>80</v>
      </c>
      <c r="G24" s="5"/>
      <c r="H24" t="s">
        <v>72</v>
      </c>
      <c r="M24" s="5">
        <f>'貸借対照表（企業単位）'!K40+'貸借対照表（企業単位）'!K55</f>
        <v>0</v>
      </c>
      <c r="N24" t="s">
        <v>71</v>
      </c>
      <c r="P24" s="6">
        <f>M24-G24</f>
        <v>0</v>
      </c>
    </row>
    <row r="25" spans="4:17" ht="6" customHeight="1" thickBot="1" x14ac:dyDescent="0.2">
      <c r="D25" s="1"/>
      <c r="G25" s="4"/>
      <c r="M25" s="4"/>
    </row>
    <row r="26" spans="4:17" ht="14.25" thickBot="1" x14ac:dyDescent="0.2">
      <c r="D26" s="1"/>
      <c r="E26" t="s">
        <v>81</v>
      </c>
      <c r="G26" s="5"/>
      <c r="H26" t="s">
        <v>72</v>
      </c>
      <c r="M26" s="5">
        <f>'貸借対照表（企業単位）'!K41+'貸借対照表（企業単位）'!K56</f>
        <v>0</v>
      </c>
      <c r="N26" t="s">
        <v>71</v>
      </c>
      <c r="P26" s="6">
        <f>M26-G26</f>
        <v>0</v>
      </c>
    </row>
    <row r="27" spans="4:17" ht="14.25" thickBot="1" x14ac:dyDescent="0.2">
      <c r="D27" s="1"/>
      <c r="G27" s="3"/>
      <c r="H27" s="6"/>
      <c r="M27" s="3"/>
      <c r="N27" s="6"/>
    </row>
    <row r="28" spans="4:17" ht="14.25" thickBot="1" x14ac:dyDescent="0.2">
      <c r="D28" s="1" t="s">
        <v>26</v>
      </c>
      <c r="E28" t="s">
        <v>25</v>
      </c>
      <c r="G28" s="5"/>
      <c r="H28" t="s">
        <v>72</v>
      </c>
      <c r="M28" s="5">
        <f>'貸借対照表（企業単位）'!K6</f>
        <v>0</v>
      </c>
      <c r="N28" t="s">
        <v>71</v>
      </c>
      <c r="P28" s="6">
        <f>M28-G28</f>
        <v>0</v>
      </c>
    </row>
    <row r="29" spans="4:17" x14ac:dyDescent="0.15">
      <c r="D29" s="1"/>
      <c r="G29" s="3"/>
      <c r="H29" s="6"/>
      <c r="M29" s="3"/>
      <c r="N29" s="6"/>
    </row>
    <row r="30" spans="4:17" x14ac:dyDescent="0.15">
      <c r="D30" s="1" t="s">
        <v>5</v>
      </c>
      <c r="E30" t="s">
        <v>24</v>
      </c>
      <c r="F30" s="1" t="s">
        <v>1</v>
      </c>
      <c r="G30" s="10">
        <f>+G33*0.95+G35*0.9+G37*0.7+G39*0.85+G41</f>
        <v>0</v>
      </c>
      <c r="H30" s="6" t="s">
        <v>72</v>
      </c>
      <c r="L30" s="1" t="s">
        <v>1</v>
      </c>
      <c r="M30" s="10">
        <f>+M33*0.95+M35*0.9+M37*0.7+M39*0.85+M41</f>
        <v>0</v>
      </c>
      <c r="N30" s="6" t="s">
        <v>71</v>
      </c>
      <c r="P30" s="9">
        <f>M30-G30</f>
        <v>0</v>
      </c>
      <c r="Q30" s="127" t="s">
        <v>203</v>
      </c>
    </row>
    <row r="31" spans="4:17" x14ac:dyDescent="0.15">
      <c r="D31" s="1"/>
      <c r="E31" t="s">
        <v>6</v>
      </c>
      <c r="G31" s="3"/>
      <c r="H31" s="6"/>
      <c r="M31" s="3"/>
      <c r="N31" s="6"/>
    </row>
    <row r="32" spans="4:17" ht="14.25" thickBot="1" x14ac:dyDescent="0.2">
      <c r="D32" s="1"/>
      <c r="E32" t="s">
        <v>19</v>
      </c>
      <c r="G32" s="3"/>
      <c r="H32" s="6"/>
      <c r="M32" s="3"/>
      <c r="N32" s="6"/>
    </row>
    <row r="33" spans="4:16" ht="14.25" thickBot="1" x14ac:dyDescent="0.2">
      <c r="D33" s="1"/>
      <c r="E33" t="s">
        <v>10</v>
      </c>
      <c r="G33" s="5"/>
      <c r="H33" t="s">
        <v>72</v>
      </c>
      <c r="M33" s="5"/>
      <c r="N33" t="s">
        <v>71</v>
      </c>
      <c r="P33" s="6">
        <f>M33-G33</f>
        <v>0</v>
      </c>
    </row>
    <row r="34" spans="4:16" ht="6" customHeight="1" thickBot="1" x14ac:dyDescent="0.2">
      <c r="D34" s="1"/>
      <c r="G34" s="4"/>
      <c r="M34" s="4"/>
    </row>
    <row r="35" spans="4:16" ht="14.25" thickBot="1" x14ac:dyDescent="0.2">
      <c r="D35" s="1"/>
      <c r="E35" t="s">
        <v>7</v>
      </c>
      <c r="G35" s="5"/>
      <c r="H35" t="s">
        <v>72</v>
      </c>
      <c r="M35" s="5"/>
      <c r="N35" t="s">
        <v>71</v>
      </c>
      <c r="P35" s="6">
        <f>M35-G35</f>
        <v>0</v>
      </c>
    </row>
    <row r="36" spans="4:16" ht="6" customHeight="1" thickBot="1" x14ac:dyDescent="0.2">
      <c r="D36" s="1"/>
      <c r="G36" s="4"/>
      <c r="M36" s="4"/>
    </row>
    <row r="37" spans="4:16" ht="14.25" thickBot="1" x14ac:dyDescent="0.2">
      <c r="D37" s="1"/>
      <c r="E37" t="s">
        <v>8</v>
      </c>
      <c r="G37" s="5"/>
      <c r="H37" t="s">
        <v>72</v>
      </c>
      <c r="M37" s="5"/>
      <c r="N37" t="s">
        <v>71</v>
      </c>
      <c r="P37" s="6">
        <f>M37-G37</f>
        <v>0</v>
      </c>
    </row>
    <row r="38" spans="4:16" ht="6" customHeight="1" thickBot="1" x14ac:dyDescent="0.2">
      <c r="D38" s="1"/>
      <c r="G38" s="3"/>
      <c r="H38" s="6"/>
      <c r="M38" s="3"/>
      <c r="N38" s="6"/>
    </row>
    <row r="39" spans="4:16" ht="14.25" thickBot="1" x14ac:dyDescent="0.2">
      <c r="D39" s="1"/>
      <c r="E39" t="s">
        <v>9</v>
      </c>
      <c r="G39" s="5"/>
      <c r="H39" t="s">
        <v>72</v>
      </c>
      <c r="M39" s="5"/>
      <c r="N39" t="s">
        <v>71</v>
      </c>
      <c r="P39" s="6">
        <f>M39-G39</f>
        <v>0</v>
      </c>
    </row>
    <row r="40" spans="4:16" ht="6" customHeight="1" thickBot="1" x14ac:dyDescent="0.2">
      <c r="D40" s="1"/>
      <c r="G40" s="3"/>
      <c r="H40" s="6"/>
      <c r="M40" s="3"/>
      <c r="N40" s="6"/>
    </row>
    <row r="41" spans="4:16" ht="14.25" thickBot="1" x14ac:dyDescent="0.2">
      <c r="D41" s="1"/>
      <c r="E41" s="309" t="s">
        <v>17</v>
      </c>
      <c r="F41" s="8"/>
      <c r="G41" s="7"/>
      <c r="H41" s="6" t="s">
        <v>72</v>
      </c>
      <c r="L41" s="8"/>
      <c r="M41" s="7"/>
      <c r="N41" s="6" t="s">
        <v>71</v>
      </c>
      <c r="P41" s="6">
        <f>M41-G41</f>
        <v>0</v>
      </c>
    </row>
    <row r="42" spans="4:16" x14ac:dyDescent="0.15">
      <c r="D42" s="1"/>
      <c r="E42" s="309"/>
      <c r="F42" s="8"/>
      <c r="G42" s="3"/>
      <c r="H42" s="6"/>
      <c r="L42" s="8"/>
      <c r="M42" s="3"/>
      <c r="N42" s="6"/>
    </row>
    <row r="43" spans="4:16" x14ac:dyDescent="0.15">
      <c r="D43" s="1"/>
      <c r="G43" s="3"/>
      <c r="H43" s="6"/>
      <c r="M43" s="3"/>
      <c r="N43" s="6"/>
    </row>
    <row r="44" spans="4:16" x14ac:dyDescent="0.15">
      <c r="D44" s="1" t="s">
        <v>23</v>
      </c>
      <c r="E44" t="s">
        <v>22</v>
      </c>
      <c r="F44" s="1" t="s">
        <v>1</v>
      </c>
      <c r="G44" t="s">
        <v>83</v>
      </c>
      <c r="H44" s="6"/>
      <c r="L44" s="1"/>
      <c r="N44" s="6"/>
    </row>
    <row r="45" spans="4:16" x14ac:dyDescent="0.15">
      <c r="E45" s="3"/>
      <c r="F45" s="1" t="s">
        <v>1</v>
      </c>
      <c r="G45" s="9">
        <f>+G47+G49-G51</f>
        <v>0</v>
      </c>
      <c r="H45" s="6" t="s">
        <v>72</v>
      </c>
      <c r="L45" s="1" t="s">
        <v>1</v>
      </c>
      <c r="M45" s="9">
        <f>+M47+M49-M51</f>
        <v>0</v>
      </c>
      <c r="N45" s="6" t="s">
        <v>71</v>
      </c>
      <c r="P45" s="9">
        <f>M45-G45</f>
        <v>0</v>
      </c>
    </row>
    <row r="46" spans="4:16" ht="14.25" thickBot="1" x14ac:dyDescent="0.2">
      <c r="E46" t="s">
        <v>18</v>
      </c>
      <c r="G46" s="3"/>
      <c r="H46" s="6"/>
      <c r="M46" s="3"/>
      <c r="N46" s="6"/>
    </row>
    <row r="47" spans="4:16" ht="14.25" thickBot="1" x14ac:dyDescent="0.2">
      <c r="E47" t="s">
        <v>82</v>
      </c>
      <c r="G47" s="5"/>
      <c r="H47" t="s">
        <v>73</v>
      </c>
      <c r="M47" s="5">
        <f>'貸借対照表（企業単位）'!K7</f>
        <v>0</v>
      </c>
      <c r="N47" t="s">
        <v>178</v>
      </c>
      <c r="P47" s="6">
        <f>M47-G47</f>
        <v>0</v>
      </c>
    </row>
    <row r="48" spans="4:16" ht="6" customHeight="1" thickBot="1" x14ac:dyDescent="0.2">
      <c r="G48" s="4"/>
      <c r="M48" s="4"/>
    </row>
    <row r="49" spans="4:17" ht="14.25" thickBot="1" x14ac:dyDescent="0.2">
      <c r="E49" t="s">
        <v>3</v>
      </c>
      <c r="G49" s="5"/>
      <c r="H49" t="s">
        <v>74</v>
      </c>
      <c r="M49" s="5">
        <f>'貸借対照表（企業単位）'!K8</f>
        <v>0</v>
      </c>
      <c r="N49" t="s">
        <v>178</v>
      </c>
      <c r="P49" s="6">
        <f>M49-G49</f>
        <v>0</v>
      </c>
    </row>
    <row r="50" spans="4:17" ht="6" customHeight="1" thickBot="1" x14ac:dyDescent="0.2">
      <c r="G50" s="4"/>
      <c r="M50" s="4"/>
    </row>
    <row r="51" spans="4:17" ht="14.25" thickBot="1" x14ac:dyDescent="0.2">
      <c r="E51" t="s">
        <v>4</v>
      </c>
      <c r="G51" s="5"/>
      <c r="H51" t="s">
        <v>75</v>
      </c>
      <c r="M51" s="5">
        <f>'貸借対照表（企業単位）'!K38</f>
        <v>0</v>
      </c>
      <c r="N51" t="s">
        <v>71</v>
      </c>
      <c r="P51" s="6">
        <f>M51-G51</f>
        <v>0</v>
      </c>
    </row>
    <row r="53" spans="4:17" x14ac:dyDescent="0.15">
      <c r="D53" s="1" t="s">
        <v>30</v>
      </c>
      <c r="E53" t="s">
        <v>29</v>
      </c>
      <c r="F53" s="1" t="s">
        <v>1</v>
      </c>
      <c r="G53" t="s">
        <v>233</v>
      </c>
      <c r="L53" s="1"/>
    </row>
    <row r="54" spans="4:17" x14ac:dyDescent="0.15">
      <c r="D54" s="1"/>
      <c r="F54" s="1" t="s">
        <v>1</v>
      </c>
      <c r="G54" s="9">
        <f>+G56-G58-G60</f>
        <v>0</v>
      </c>
      <c r="H54" t="s">
        <v>75</v>
      </c>
      <c r="L54" s="1" t="s">
        <v>1</v>
      </c>
      <c r="M54" s="9">
        <f>+M56-M58-M60</f>
        <v>0</v>
      </c>
      <c r="N54" t="s">
        <v>71</v>
      </c>
      <c r="P54" s="9">
        <f>M54-G54</f>
        <v>0</v>
      </c>
    </row>
    <row r="55" spans="4:17" ht="14.25" thickBot="1" x14ac:dyDescent="0.2">
      <c r="D55" s="1"/>
      <c r="E55" t="s">
        <v>21</v>
      </c>
    </row>
    <row r="56" spans="4:17" ht="14.25" thickBot="1" x14ac:dyDescent="0.2">
      <c r="D56" s="1"/>
      <c r="E56" t="s">
        <v>11</v>
      </c>
      <c r="G56" s="5"/>
      <c r="H56" t="s">
        <v>75</v>
      </c>
      <c r="M56" s="5">
        <f>'損益計算書（企業単位）'!J31</f>
        <v>0</v>
      </c>
      <c r="N56" t="s">
        <v>71</v>
      </c>
      <c r="P56" s="6">
        <f>M56-G56</f>
        <v>0</v>
      </c>
    </row>
    <row r="57" spans="4:17" ht="6" customHeight="1" thickBot="1" x14ac:dyDescent="0.2">
      <c r="D57" s="1"/>
      <c r="G57" s="4"/>
      <c r="M57" s="4"/>
    </row>
    <row r="58" spans="4:17" ht="14.25" thickBot="1" x14ac:dyDescent="0.2">
      <c r="D58" s="1"/>
      <c r="E58" t="s">
        <v>232</v>
      </c>
      <c r="G58" s="5"/>
      <c r="H58" t="s">
        <v>75</v>
      </c>
      <c r="M58" s="5">
        <f>'損益計算書（企業単位）'!J44</f>
        <v>0</v>
      </c>
      <c r="N58" t="s">
        <v>71</v>
      </c>
      <c r="P58" s="6">
        <f>M58-G58</f>
        <v>0</v>
      </c>
    </row>
    <row r="59" spans="4:17" ht="6" customHeight="1" thickBot="1" x14ac:dyDescent="0.2">
      <c r="D59" s="1"/>
      <c r="G59" s="4"/>
      <c r="M59" s="4"/>
    </row>
    <row r="60" spans="4:17" ht="14.25" thickBot="1" x14ac:dyDescent="0.2">
      <c r="D60" s="1"/>
      <c r="E60" t="s">
        <v>12</v>
      </c>
      <c r="G60" s="5"/>
      <c r="H60" t="s">
        <v>75</v>
      </c>
      <c r="M60" s="5">
        <f>'貸借対照表（企業単位）'!K76</f>
        <v>0</v>
      </c>
      <c r="N60" t="s">
        <v>71</v>
      </c>
      <c r="P60" s="6">
        <f>M60-G60</f>
        <v>0</v>
      </c>
    </row>
    <row r="61" spans="4:17" ht="14.25" thickBot="1" x14ac:dyDescent="0.2">
      <c r="D61" s="1"/>
    </row>
    <row r="62" spans="4:17" ht="14.25" thickBot="1" x14ac:dyDescent="0.2">
      <c r="D62" s="1" t="s">
        <v>34</v>
      </c>
      <c r="E62" t="s">
        <v>31</v>
      </c>
      <c r="G62" s="5"/>
      <c r="H62" t="s">
        <v>75</v>
      </c>
      <c r="M62" s="131"/>
      <c r="N62" t="s">
        <v>71</v>
      </c>
      <c r="P62" s="6">
        <f>M62-G62</f>
        <v>0</v>
      </c>
    </row>
    <row r="63" spans="4:17" ht="14.25" thickBot="1" x14ac:dyDescent="0.2">
      <c r="D63" s="1"/>
      <c r="H63" t="s">
        <v>93</v>
      </c>
    </row>
    <row r="64" spans="4:17" ht="14.25" thickBot="1" x14ac:dyDescent="0.2">
      <c r="D64" s="1" t="s">
        <v>33</v>
      </c>
      <c r="E64" t="s">
        <v>32</v>
      </c>
      <c r="G64" s="5"/>
      <c r="H64" t="s">
        <v>92</v>
      </c>
      <c r="M64" s="132"/>
      <c r="N64" t="s">
        <v>176</v>
      </c>
      <c r="P64" s="6">
        <f>M64-G64</f>
        <v>0</v>
      </c>
      <c r="Q64" s="127" t="s">
        <v>204</v>
      </c>
    </row>
    <row r="65" spans="8:14" x14ac:dyDescent="0.15">
      <c r="H65" t="s">
        <v>94</v>
      </c>
      <c r="N65" t="s">
        <v>177</v>
      </c>
    </row>
  </sheetData>
  <mergeCells count="17">
    <mergeCell ref="E41:E42"/>
    <mergeCell ref="C10:C11"/>
    <mergeCell ref="C13:C14"/>
    <mergeCell ref="D13:E14"/>
    <mergeCell ref="D7:I7"/>
    <mergeCell ref="D8:I8"/>
    <mergeCell ref="F13:H14"/>
    <mergeCell ref="D10:E10"/>
    <mergeCell ref="D11:E11"/>
    <mergeCell ref="L8:P8"/>
    <mergeCell ref="L17:N17"/>
    <mergeCell ref="L10:L11"/>
    <mergeCell ref="M10:N10"/>
    <mergeCell ref="M11:N11"/>
    <mergeCell ref="L13:L14"/>
    <mergeCell ref="M13:N14"/>
    <mergeCell ref="O13:P14"/>
  </mergeCells>
  <phoneticPr fontId="2"/>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Q79"/>
  <sheetViews>
    <sheetView view="pageBreakPreview" zoomScaleNormal="100" zoomScaleSheetLayoutView="100" workbookViewId="0">
      <selection activeCell="F4" sqref="F4"/>
    </sheetView>
  </sheetViews>
  <sheetFormatPr defaultRowHeight="13.5" x14ac:dyDescent="0.15"/>
  <cols>
    <col min="1" max="4" width="2.625" customWidth="1"/>
    <col min="5" max="5" width="27.625" customWidth="1"/>
    <col min="6" max="6" width="3.125" customWidth="1"/>
    <col min="7" max="7" width="13.125" customWidth="1"/>
    <col min="8" max="8" width="12.875" customWidth="1"/>
    <col min="9" max="9" width="21.5" customWidth="1"/>
    <col min="10" max="10" width="1.625" customWidth="1"/>
    <col min="11" max="11" width="8.125" customWidth="1"/>
    <col min="12" max="12" width="3.375" bestFit="1" customWidth="1"/>
    <col min="15" max="15" width="4.75" customWidth="1"/>
  </cols>
  <sheetData>
    <row r="1" spans="1:16" ht="17.25" x14ac:dyDescent="0.2">
      <c r="A1" s="16"/>
      <c r="B1" s="14"/>
      <c r="C1" s="14"/>
      <c r="D1" s="14"/>
      <c r="E1" s="14"/>
      <c r="F1" s="14"/>
      <c r="G1" s="14"/>
      <c r="H1" s="14"/>
      <c r="I1" s="14"/>
    </row>
    <row r="2" spans="1:16" ht="14.25" x14ac:dyDescent="0.15">
      <c r="A2" s="14"/>
      <c r="B2" s="14"/>
      <c r="C2" s="14"/>
      <c r="D2" s="14"/>
      <c r="E2" s="14"/>
      <c r="F2" s="14"/>
      <c r="G2" s="14"/>
      <c r="H2" s="14"/>
      <c r="I2" s="14"/>
    </row>
    <row r="3" spans="1:16" s="14" customFormat="1" ht="14.25" x14ac:dyDescent="0.15">
      <c r="B3" s="15" t="s">
        <v>55</v>
      </c>
      <c r="C3" s="15"/>
      <c r="D3" s="15"/>
      <c r="E3" s="15"/>
      <c r="F3" s="15" t="s">
        <v>298</v>
      </c>
      <c r="G3" s="15"/>
      <c r="H3" s="15"/>
      <c r="I3" s="15"/>
      <c r="J3" s="15"/>
      <c r="K3" s="15"/>
    </row>
    <row r="4" spans="1:16" s="14" customFormat="1" ht="6" customHeight="1" x14ac:dyDescent="0.15">
      <c r="B4" s="15"/>
      <c r="C4" s="15"/>
      <c r="D4" s="15"/>
      <c r="E4" s="15"/>
      <c r="F4" s="15"/>
      <c r="G4" s="15"/>
      <c r="H4" s="15"/>
      <c r="I4" s="15"/>
      <c r="J4" s="15"/>
      <c r="K4" s="15"/>
    </row>
    <row r="5" spans="1:16" s="14" customFormat="1" ht="6" customHeight="1" x14ac:dyDescent="0.15">
      <c r="B5" s="22"/>
      <c r="C5" s="128"/>
      <c r="D5" s="20"/>
      <c r="E5" s="20"/>
      <c r="F5" s="20"/>
      <c r="G5" s="20"/>
      <c r="H5" s="20"/>
      <c r="I5" s="20"/>
      <c r="J5" s="21"/>
      <c r="K5" s="15"/>
    </row>
    <row r="6" spans="1:16" s="14" customFormat="1" ht="14.25" x14ac:dyDescent="0.15">
      <c r="B6" s="22"/>
      <c r="C6" s="95"/>
      <c r="D6" s="324" t="s">
        <v>56</v>
      </c>
      <c r="E6" s="324"/>
      <c r="F6" s="319" t="s">
        <v>57</v>
      </c>
      <c r="G6" s="319"/>
      <c r="H6" s="15"/>
      <c r="I6" s="15"/>
      <c r="J6" s="22"/>
      <c r="K6" s="15"/>
      <c r="L6" s="297" t="s">
        <v>179</v>
      </c>
      <c r="M6" s="297"/>
      <c r="N6" s="297"/>
      <c r="O6" s="297"/>
      <c r="P6" s="297"/>
    </row>
    <row r="7" spans="1:16" s="14" customFormat="1" ht="14.25" x14ac:dyDescent="0.15">
      <c r="B7" s="22"/>
      <c r="C7" s="95"/>
      <c r="D7" s="323" t="s">
        <v>58</v>
      </c>
      <c r="E7" s="323"/>
      <c r="F7" s="319"/>
      <c r="G7" s="319"/>
      <c r="H7" s="15"/>
      <c r="I7" s="15"/>
      <c r="J7" s="22"/>
      <c r="K7" s="15"/>
    </row>
    <row r="8" spans="1:16" s="14" customFormat="1" ht="12" customHeight="1" x14ac:dyDescent="0.15">
      <c r="B8" s="22"/>
      <c r="C8" s="95"/>
      <c r="D8" s="17"/>
      <c r="E8" s="17"/>
      <c r="F8" s="17"/>
      <c r="G8" s="17"/>
      <c r="H8" s="17"/>
      <c r="I8" s="17"/>
      <c r="J8" s="22"/>
      <c r="K8" s="15"/>
      <c r="L8" s="128"/>
      <c r="M8" s="20"/>
      <c r="N8" s="20"/>
      <c r="O8" s="20"/>
      <c r="P8" s="21"/>
    </row>
    <row r="9" spans="1:16" s="14" customFormat="1" ht="14.25" x14ac:dyDescent="0.15">
      <c r="B9" s="22"/>
      <c r="C9" s="299" t="s">
        <v>59</v>
      </c>
      <c r="D9" s="315">
        <f>+G21</f>
        <v>0</v>
      </c>
      <c r="E9" s="315"/>
      <c r="F9" s="319" t="s">
        <v>57</v>
      </c>
      <c r="G9" s="319"/>
      <c r="H9" s="15"/>
      <c r="I9" s="15"/>
      <c r="J9" s="22"/>
      <c r="K9" s="15"/>
      <c r="L9" s="299" t="s">
        <v>15</v>
      </c>
      <c r="M9" s="315">
        <f>+P21</f>
        <v>0</v>
      </c>
      <c r="N9" s="315"/>
      <c r="O9" s="15"/>
      <c r="P9" s="22"/>
    </row>
    <row r="10" spans="1:16" s="14" customFormat="1" ht="14.25" x14ac:dyDescent="0.15">
      <c r="B10" s="22"/>
      <c r="C10" s="299"/>
      <c r="D10" s="316">
        <f>+G41</f>
        <v>0</v>
      </c>
      <c r="E10" s="316"/>
      <c r="F10" s="319"/>
      <c r="G10" s="319"/>
      <c r="H10" s="15"/>
      <c r="I10" s="15"/>
      <c r="J10" s="22"/>
      <c r="K10" s="15"/>
      <c r="L10" s="299"/>
      <c r="M10" s="316">
        <f>+P41</f>
        <v>0</v>
      </c>
      <c r="N10" s="316"/>
      <c r="O10" s="15"/>
      <c r="P10" s="22"/>
    </row>
    <row r="11" spans="1:16" s="14" customFormat="1" ht="12" customHeight="1" x14ac:dyDescent="0.15">
      <c r="B11" s="22"/>
      <c r="C11" s="95"/>
      <c r="D11" s="17"/>
      <c r="E11" s="17"/>
      <c r="F11" s="17"/>
      <c r="G11" s="17"/>
      <c r="H11" s="17"/>
      <c r="I11" s="17"/>
      <c r="J11" s="22"/>
      <c r="K11" s="15"/>
      <c r="L11" s="95"/>
      <c r="M11" s="17"/>
      <c r="N11" s="17"/>
      <c r="O11" s="15"/>
      <c r="P11" s="22"/>
    </row>
    <row r="12" spans="1:16" s="14" customFormat="1" ht="14.25" x14ac:dyDescent="0.15">
      <c r="B12" s="22"/>
      <c r="C12" s="299" t="s">
        <v>59</v>
      </c>
      <c r="D12" s="317" t="e">
        <f>ROUNDDOWN(+D9/D10*100,1)</f>
        <v>#DIV/0!</v>
      </c>
      <c r="E12" s="317"/>
      <c r="F12" s="319" t="s">
        <v>60</v>
      </c>
      <c r="G12" s="319"/>
      <c r="H12" s="15"/>
      <c r="I12" s="17"/>
      <c r="J12" s="22"/>
      <c r="K12" s="15"/>
      <c r="L12" s="299" t="s">
        <v>15</v>
      </c>
      <c r="M12" s="317" t="e">
        <f>ROUNDDOWN(+M9/M10*100,1)</f>
        <v>#DIV/0!</v>
      </c>
      <c r="N12" s="317"/>
      <c r="O12" s="319" t="s">
        <v>60</v>
      </c>
      <c r="P12" s="320"/>
    </row>
    <row r="13" spans="1:16" s="14" customFormat="1" ht="14.25" x14ac:dyDescent="0.15">
      <c r="B13" s="22"/>
      <c r="C13" s="302"/>
      <c r="D13" s="318"/>
      <c r="E13" s="318"/>
      <c r="F13" s="321"/>
      <c r="G13" s="321"/>
      <c r="H13" s="18"/>
      <c r="I13" s="19"/>
      <c r="J13" s="26"/>
      <c r="K13" s="15"/>
      <c r="L13" s="302"/>
      <c r="M13" s="318"/>
      <c r="N13" s="318"/>
      <c r="O13" s="321"/>
      <c r="P13" s="322"/>
    </row>
    <row r="14" spans="1:16" x14ac:dyDescent="0.15">
      <c r="B14" s="2"/>
      <c r="C14" s="2"/>
      <c r="D14" s="2"/>
      <c r="E14" s="2"/>
      <c r="F14" s="2"/>
      <c r="G14" s="2"/>
      <c r="H14" s="2"/>
      <c r="I14" s="2"/>
    </row>
    <row r="15" spans="1:16" x14ac:dyDescent="0.15">
      <c r="C15" t="s">
        <v>0</v>
      </c>
    </row>
    <row r="16" spans="1:16" x14ac:dyDescent="0.15">
      <c r="D16" t="s">
        <v>2</v>
      </c>
      <c r="L16" s="297" t="s">
        <v>216</v>
      </c>
      <c r="M16" s="297"/>
      <c r="N16" s="297"/>
      <c r="P16" s="97" t="s">
        <v>161</v>
      </c>
    </row>
    <row r="18" spans="4:16" x14ac:dyDescent="0.15">
      <c r="D18" s="1" t="s">
        <v>27</v>
      </c>
      <c r="E18" t="s">
        <v>35</v>
      </c>
      <c r="F18" s="1" t="s">
        <v>1</v>
      </c>
      <c r="G18" t="s">
        <v>84</v>
      </c>
    </row>
    <row r="19" spans="4:16" x14ac:dyDescent="0.15">
      <c r="D19" s="1"/>
      <c r="F19" s="1"/>
      <c r="G19" s="23" t="s">
        <v>85</v>
      </c>
      <c r="O19" s="97"/>
    </row>
    <row r="20" spans="4:16" x14ac:dyDescent="0.15">
      <c r="D20" s="1"/>
      <c r="F20" s="1"/>
      <c r="G20" s="23" t="s">
        <v>36</v>
      </c>
    </row>
    <row r="21" spans="4:16" x14ac:dyDescent="0.15">
      <c r="D21" s="1"/>
      <c r="E21" s="3"/>
      <c r="F21" s="1" t="s">
        <v>1</v>
      </c>
      <c r="G21" s="9">
        <f>+G23+G25-G27+G29+G31-G33-G35</f>
        <v>0</v>
      </c>
      <c r="H21" t="s">
        <v>76</v>
      </c>
      <c r="L21" s="1" t="s">
        <v>1</v>
      </c>
      <c r="M21" s="9">
        <f>+M23+M25-M27+M29+M31-M33-M35</f>
        <v>0</v>
      </c>
      <c r="N21" t="s">
        <v>76</v>
      </c>
      <c r="P21" s="9">
        <f>M21-G21</f>
        <v>0</v>
      </c>
    </row>
    <row r="22" spans="4:16" ht="14.25" thickBot="1" x14ac:dyDescent="0.2">
      <c r="D22" s="1"/>
      <c r="E22" t="s">
        <v>20</v>
      </c>
      <c r="G22" s="3"/>
      <c r="H22" s="6"/>
      <c r="M22" s="3"/>
      <c r="N22" s="6"/>
    </row>
    <row r="23" spans="4:16" ht="14.25" thickBot="1" x14ac:dyDescent="0.2">
      <c r="D23" s="1"/>
      <c r="E23" t="s">
        <v>37</v>
      </c>
      <c r="G23" s="5"/>
      <c r="H23" t="s">
        <v>72</v>
      </c>
      <c r="M23" s="5">
        <f>'損益計算書（企業単位）'!J6</f>
        <v>0</v>
      </c>
      <c r="N23" t="s">
        <v>71</v>
      </c>
      <c r="P23" s="130">
        <f>M23-G23</f>
        <v>0</v>
      </c>
    </row>
    <row r="24" spans="4:16" ht="6" customHeight="1" thickBot="1" x14ac:dyDescent="0.2">
      <c r="D24" s="1"/>
      <c r="G24" s="4"/>
      <c r="M24" s="4"/>
      <c r="O24" s="6"/>
    </row>
    <row r="25" spans="4:16" ht="14.25" thickBot="1" x14ac:dyDescent="0.2">
      <c r="D25" s="1"/>
      <c r="E25" t="s">
        <v>38</v>
      </c>
      <c r="G25" s="5"/>
      <c r="H25" t="s">
        <v>72</v>
      </c>
      <c r="M25" s="5">
        <f>'損益計算書（企業単位）'!J23</f>
        <v>0</v>
      </c>
      <c r="N25" t="s">
        <v>71</v>
      </c>
      <c r="P25" s="130">
        <f>M25-G25</f>
        <v>0</v>
      </c>
    </row>
    <row r="26" spans="4:16" ht="6" customHeight="1" thickBot="1" x14ac:dyDescent="0.2">
      <c r="D26" s="1"/>
      <c r="G26" s="4"/>
      <c r="M26" s="4"/>
    </row>
    <row r="27" spans="4:16" ht="14.25" thickBot="1" x14ac:dyDescent="0.2">
      <c r="D27" s="1"/>
      <c r="E27" t="s">
        <v>86</v>
      </c>
      <c r="G27" s="5"/>
      <c r="H27" t="s">
        <v>72</v>
      </c>
      <c r="M27" s="5">
        <f>'貸借対照表（企業単位）'!K7-'貸借対照表（企業単位）'!J7</f>
        <v>0</v>
      </c>
      <c r="N27" t="s">
        <v>71</v>
      </c>
      <c r="P27" s="130">
        <f>M27-G27</f>
        <v>0</v>
      </c>
    </row>
    <row r="28" spans="4:16" ht="6" customHeight="1" thickBot="1" x14ac:dyDescent="0.2">
      <c r="D28" s="1"/>
      <c r="G28" s="4"/>
      <c r="M28" s="4"/>
    </row>
    <row r="29" spans="4:16" ht="14.25" thickBot="1" x14ac:dyDescent="0.2">
      <c r="D29" s="1"/>
      <c r="E29" t="s">
        <v>39</v>
      </c>
      <c r="G29" s="5"/>
      <c r="H29" t="s">
        <v>72</v>
      </c>
      <c r="M29" s="5">
        <f>'貸借対照表（企業単位）'!K45-'貸借対照表（企業単位）'!J45</f>
        <v>0</v>
      </c>
      <c r="N29" t="s">
        <v>71</v>
      </c>
      <c r="P29" s="130">
        <f>M29-G29</f>
        <v>0</v>
      </c>
    </row>
    <row r="30" spans="4:16" ht="6" customHeight="1" thickBot="1" x14ac:dyDescent="0.2">
      <c r="D30" s="1"/>
      <c r="G30" s="4"/>
      <c r="M30" s="4"/>
    </row>
    <row r="31" spans="4:16" ht="14.25" thickBot="1" x14ac:dyDescent="0.2">
      <c r="D31" s="1"/>
      <c r="E31" t="s">
        <v>40</v>
      </c>
      <c r="G31" s="5"/>
      <c r="H31" t="s">
        <v>72</v>
      </c>
      <c r="M31" s="5">
        <f>'貸借対照表（企業単位）'!K46-'貸借対照表（企業単位）'!J46</f>
        <v>0</v>
      </c>
      <c r="N31" t="s">
        <v>71</v>
      </c>
      <c r="P31" s="130">
        <f>M31-G31</f>
        <v>0</v>
      </c>
    </row>
    <row r="32" spans="4:16" ht="6" customHeight="1" thickBot="1" x14ac:dyDescent="0.2">
      <c r="D32" s="1"/>
      <c r="G32" s="4"/>
      <c r="M32" s="4"/>
    </row>
    <row r="33" spans="4:16" ht="14.25" thickBot="1" x14ac:dyDescent="0.2">
      <c r="D33" s="1"/>
      <c r="E33" t="s">
        <v>41</v>
      </c>
      <c r="G33" s="5"/>
      <c r="H33" t="s">
        <v>72</v>
      </c>
      <c r="M33" s="5">
        <f>'貸借対照表（企業単位）'!K11-'貸借対照表（企業単位）'!J11</f>
        <v>0</v>
      </c>
      <c r="N33" t="s">
        <v>71</v>
      </c>
      <c r="P33" s="130">
        <f>M33-G33</f>
        <v>0</v>
      </c>
    </row>
    <row r="34" spans="4:16" ht="6" customHeight="1" thickBot="1" x14ac:dyDescent="0.2">
      <c r="D34" s="1"/>
      <c r="G34" s="4"/>
      <c r="M34" s="4"/>
    </row>
    <row r="35" spans="4:16" ht="14.25" thickBot="1" x14ac:dyDescent="0.2">
      <c r="D35" s="1"/>
      <c r="E35" s="25" t="s">
        <v>42</v>
      </c>
      <c r="G35" s="5"/>
      <c r="H35" t="s">
        <v>72</v>
      </c>
      <c r="M35" s="5">
        <f>'貸借対照表（企業単位）'!K12-'貸借対照表（企業単位）'!J12</f>
        <v>0</v>
      </c>
      <c r="N35" t="s">
        <v>71</v>
      </c>
      <c r="P35" s="130">
        <f>M35-G35</f>
        <v>0</v>
      </c>
    </row>
    <row r="36" spans="4:16" x14ac:dyDescent="0.15">
      <c r="D36" s="1"/>
      <c r="G36" s="24"/>
    </row>
    <row r="37" spans="4:16" x14ac:dyDescent="0.15">
      <c r="D37" s="1" t="s">
        <v>26</v>
      </c>
      <c r="E37" t="s">
        <v>43</v>
      </c>
      <c r="F37" s="1" t="s">
        <v>1</v>
      </c>
      <c r="G37" t="s">
        <v>88</v>
      </c>
    </row>
    <row r="38" spans="4:16" x14ac:dyDescent="0.15">
      <c r="D38" s="1"/>
      <c r="F38" s="1"/>
      <c r="G38" s="23" t="s">
        <v>87</v>
      </c>
    </row>
    <row r="39" spans="4:16" x14ac:dyDescent="0.15">
      <c r="D39" s="1"/>
      <c r="F39" s="1"/>
      <c r="G39" s="23" t="s">
        <v>44</v>
      </c>
    </row>
    <row r="40" spans="4:16" x14ac:dyDescent="0.15">
      <c r="D40" s="1"/>
      <c r="F40" s="1"/>
      <c r="G40" s="23" t="s">
        <v>89</v>
      </c>
    </row>
    <row r="41" spans="4:16" x14ac:dyDescent="0.15">
      <c r="D41" s="1"/>
      <c r="E41" s="3"/>
      <c r="F41" s="1" t="s">
        <v>1</v>
      </c>
      <c r="G41" s="9">
        <f>+G43+G45+G47+G49-G51-G53+G55+G57-G59-G61-G63-G65</f>
        <v>0</v>
      </c>
      <c r="H41" t="s">
        <v>72</v>
      </c>
      <c r="L41" s="1" t="s">
        <v>1</v>
      </c>
      <c r="M41" s="9">
        <f>+M43+M45+M47+M49-M51-M53+M55+M57-M59-M61-M63-M65</f>
        <v>0</v>
      </c>
      <c r="N41" t="s">
        <v>71</v>
      </c>
      <c r="P41" s="9">
        <f>M41-G41</f>
        <v>0</v>
      </c>
    </row>
    <row r="42" spans="4:16" ht="14.25" thickBot="1" x14ac:dyDescent="0.2">
      <c r="D42" s="1"/>
      <c r="E42" t="s">
        <v>20</v>
      </c>
      <c r="G42" s="3"/>
      <c r="H42" s="6"/>
      <c r="M42" s="3"/>
      <c r="N42" s="6"/>
    </row>
    <row r="43" spans="4:16" ht="14.25" thickBot="1" x14ac:dyDescent="0.2">
      <c r="D43" s="1"/>
      <c r="E43" t="s">
        <v>70</v>
      </c>
      <c r="G43" s="5"/>
      <c r="H43" t="s">
        <v>72</v>
      </c>
      <c r="M43" s="5">
        <f>'損益計算書（企業単位）'!J7</f>
        <v>0</v>
      </c>
      <c r="N43" t="s">
        <v>71</v>
      </c>
      <c r="P43" s="130">
        <f>M43-G43</f>
        <v>0</v>
      </c>
    </row>
    <row r="44" spans="4:16" ht="6" customHeight="1" thickBot="1" x14ac:dyDescent="0.2">
      <c r="D44" s="1"/>
      <c r="G44" s="4"/>
      <c r="M44" s="4"/>
    </row>
    <row r="45" spans="4:16" ht="14.25" thickBot="1" x14ac:dyDescent="0.2">
      <c r="D45" s="1"/>
      <c r="E45" t="s">
        <v>45</v>
      </c>
      <c r="G45" s="5"/>
      <c r="H45" t="s">
        <v>72</v>
      </c>
      <c r="M45" s="5">
        <f>'損益計算書（企業単位）'!J12</f>
        <v>0</v>
      </c>
      <c r="N45" t="s">
        <v>71</v>
      </c>
      <c r="P45" s="130">
        <f>M45-G45</f>
        <v>0</v>
      </c>
    </row>
    <row r="46" spans="4:16" ht="6" customHeight="1" thickBot="1" x14ac:dyDescent="0.2">
      <c r="D46" s="1"/>
      <c r="G46" s="4"/>
      <c r="M46" s="4"/>
    </row>
    <row r="47" spans="4:16" ht="14.25" thickBot="1" x14ac:dyDescent="0.2">
      <c r="D47" s="1"/>
      <c r="E47" t="s">
        <v>46</v>
      </c>
      <c r="G47" s="5"/>
      <c r="H47" t="s">
        <v>72</v>
      </c>
      <c r="M47" s="5">
        <f>'損益計算書（企業単位）'!J29</f>
        <v>0</v>
      </c>
      <c r="N47" t="s">
        <v>71</v>
      </c>
      <c r="P47" s="130">
        <f>M47-G47</f>
        <v>0</v>
      </c>
    </row>
    <row r="48" spans="4:16" ht="6" customHeight="1" thickBot="1" x14ac:dyDescent="0.2">
      <c r="D48" s="1"/>
      <c r="G48" s="4"/>
      <c r="M48" s="4"/>
    </row>
    <row r="49" spans="4:17" ht="14.25" thickBot="1" x14ac:dyDescent="0.2">
      <c r="D49" s="1"/>
      <c r="E49" t="s">
        <v>47</v>
      </c>
      <c r="G49" s="5"/>
      <c r="H49" t="s">
        <v>71</v>
      </c>
      <c r="M49" s="5">
        <f>'貸借対照表（企業単位）'!K8-'貸借対照表（企業単位）'!J8</f>
        <v>0</v>
      </c>
      <c r="N49" t="s">
        <v>71</v>
      </c>
      <c r="P49" s="130">
        <f>M49-G49</f>
        <v>0</v>
      </c>
    </row>
    <row r="50" spans="4:17" ht="6" customHeight="1" thickBot="1" x14ac:dyDescent="0.2">
      <c r="D50" s="1"/>
      <c r="G50" s="4"/>
      <c r="M50" s="4"/>
    </row>
    <row r="51" spans="4:17" ht="14.25" thickBot="1" x14ac:dyDescent="0.2">
      <c r="D51" s="1"/>
      <c r="E51" t="s">
        <v>90</v>
      </c>
      <c r="G51" s="5"/>
      <c r="H51" t="s">
        <v>71</v>
      </c>
      <c r="M51" s="5">
        <f>'貸借対照表（企業単位）'!K38-'貸借対照表（企業単位）'!J38</f>
        <v>0</v>
      </c>
      <c r="N51" t="s">
        <v>71</v>
      </c>
      <c r="P51" s="130">
        <f>M51-G51</f>
        <v>0</v>
      </c>
    </row>
    <row r="52" spans="4:17" ht="6" customHeight="1" thickBot="1" x14ac:dyDescent="0.2">
      <c r="D52" s="1"/>
      <c r="G52" s="4"/>
      <c r="M52" s="4"/>
    </row>
    <row r="53" spans="4:17" ht="14.25" thickBot="1" x14ac:dyDescent="0.2">
      <c r="D53" s="1"/>
      <c r="E53" t="s">
        <v>48</v>
      </c>
      <c r="G53" s="5"/>
      <c r="H53" t="s">
        <v>71</v>
      </c>
      <c r="M53" s="131">
        <f>キャッシュフロー１０倍!M62</f>
        <v>0</v>
      </c>
      <c r="N53" t="s">
        <v>71</v>
      </c>
      <c r="P53" s="130">
        <f>M53-G53</f>
        <v>0</v>
      </c>
    </row>
    <row r="54" spans="4:17" ht="6" customHeight="1" thickBot="1" x14ac:dyDescent="0.2">
      <c r="D54" s="1"/>
      <c r="G54" s="4"/>
      <c r="M54" s="4"/>
    </row>
    <row r="55" spans="4:17" ht="14.25" thickBot="1" x14ac:dyDescent="0.2">
      <c r="D55" s="1"/>
      <c r="E55" s="25" t="s">
        <v>49</v>
      </c>
      <c r="G55" s="5"/>
      <c r="H55" t="s">
        <v>71</v>
      </c>
      <c r="M55" s="5">
        <f>'貸借対照表（企業単位）'!K13-'貸借対照表（企業単位）'!J13</f>
        <v>0</v>
      </c>
      <c r="N55" t="s">
        <v>71</v>
      </c>
      <c r="P55" s="130">
        <f>M55-G55</f>
        <v>0</v>
      </c>
    </row>
    <row r="56" spans="4:17" ht="6" customHeight="1" thickBot="1" x14ac:dyDescent="0.2">
      <c r="D56" s="1"/>
      <c r="E56" s="25"/>
      <c r="G56" s="4"/>
      <c r="M56" s="4"/>
    </row>
    <row r="57" spans="4:17" ht="14.25" thickBot="1" x14ac:dyDescent="0.2">
      <c r="D57" s="1"/>
      <c r="E57" t="s">
        <v>50</v>
      </c>
      <c r="G57" s="5"/>
      <c r="H57" t="s">
        <v>71</v>
      </c>
      <c r="M57" s="5">
        <f>'貸借対照表（企業単位）'!K14-'貸借対照表（企業単位）'!J14</f>
        <v>0</v>
      </c>
      <c r="N57" t="s">
        <v>71</v>
      </c>
      <c r="P57" s="130">
        <f>M57-G57</f>
        <v>0</v>
      </c>
    </row>
    <row r="58" spans="4:17" ht="6" customHeight="1" thickBot="1" x14ac:dyDescent="0.2">
      <c r="D58" s="1"/>
      <c r="G58" s="3"/>
      <c r="H58" s="6"/>
      <c r="M58" s="3"/>
      <c r="N58" s="6"/>
    </row>
    <row r="59" spans="4:17" ht="14.25" thickBot="1" x14ac:dyDescent="0.2">
      <c r="D59" s="1"/>
      <c r="E59" t="s">
        <v>51</v>
      </c>
      <c r="G59" s="5"/>
      <c r="H59" t="s">
        <v>71</v>
      </c>
      <c r="M59" s="132"/>
      <c r="N59" t="s">
        <v>71</v>
      </c>
      <c r="P59" s="130">
        <f>M59-G59</f>
        <v>0</v>
      </c>
      <c r="Q59" s="127" t="s">
        <v>204</v>
      </c>
    </row>
    <row r="60" spans="4:17" ht="6" customHeight="1" thickBot="1" x14ac:dyDescent="0.2">
      <c r="D60" s="1"/>
      <c r="G60" s="3"/>
      <c r="H60" s="6"/>
      <c r="M60" s="3"/>
      <c r="N60" s="6"/>
    </row>
    <row r="61" spans="4:17" ht="14.25" thickBot="1" x14ac:dyDescent="0.2">
      <c r="D61" s="1"/>
      <c r="E61" s="25" t="s">
        <v>52</v>
      </c>
      <c r="G61" s="5"/>
      <c r="H61" t="s">
        <v>71</v>
      </c>
      <c r="M61" s="5">
        <f>'貸借対照表（企業単位）'!K47+'貸借対照表（企業単位）'!K48+'貸借対照表（企業単位）'!K49-'貸借対照表（企業単位）'!J46-'貸借対照表（企業単位）'!J47-'貸借対照表（企業単位）'!J48</f>
        <v>0</v>
      </c>
      <c r="N61" t="s">
        <v>71</v>
      </c>
      <c r="P61" s="130">
        <f>M61-G61</f>
        <v>0</v>
      </c>
    </row>
    <row r="62" spans="4:17" ht="6" customHeight="1" thickBot="1" x14ac:dyDescent="0.2">
      <c r="D62" s="1"/>
      <c r="E62" s="25"/>
      <c r="G62" s="4"/>
      <c r="M62" s="4"/>
    </row>
    <row r="63" spans="4:17" ht="14.25" thickBot="1" x14ac:dyDescent="0.2">
      <c r="D63" s="1"/>
      <c r="E63" t="s">
        <v>53</v>
      </c>
      <c r="G63" s="5"/>
      <c r="H63" t="s">
        <v>71</v>
      </c>
      <c r="M63" s="5">
        <f>'貸借対照表（企業単位）'!K50-'貸借対照表（企業単位）'!J50</f>
        <v>0</v>
      </c>
      <c r="N63" t="s">
        <v>71</v>
      </c>
      <c r="P63" s="130">
        <f>M63-G63</f>
        <v>0</v>
      </c>
    </row>
    <row r="64" spans="4:17" ht="6" customHeight="1" thickBot="1" x14ac:dyDescent="0.2">
      <c r="D64" s="1"/>
      <c r="G64" s="3"/>
      <c r="H64" s="6"/>
      <c r="M64" s="3"/>
    </row>
    <row r="65" spans="4:17" ht="14.25" thickBot="1" x14ac:dyDescent="0.2">
      <c r="D65" s="1"/>
      <c r="E65" t="s">
        <v>54</v>
      </c>
      <c r="G65" s="5"/>
      <c r="H65" t="s">
        <v>95</v>
      </c>
      <c r="I65" s="3"/>
      <c r="M65" s="132"/>
      <c r="N65" t="s">
        <v>71</v>
      </c>
      <c r="P65" s="130">
        <f>M65-G65</f>
        <v>0</v>
      </c>
      <c r="Q65" s="127" t="s">
        <v>204</v>
      </c>
    </row>
    <row r="66" spans="4:17" x14ac:dyDescent="0.15">
      <c r="I66" s="3" t="s">
        <v>91</v>
      </c>
    </row>
    <row r="68" spans="4:17" ht="6" customHeight="1" x14ac:dyDescent="0.15"/>
    <row r="70" spans="4:17" ht="6" customHeight="1" x14ac:dyDescent="0.15"/>
    <row r="77" spans="4:17" ht="6" customHeight="1" x14ac:dyDescent="0.15"/>
    <row r="79" spans="4:17" ht="6" customHeight="1" x14ac:dyDescent="0.15"/>
  </sheetData>
  <mergeCells count="18">
    <mergeCell ref="C12:C13"/>
    <mergeCell ref="D12:E13"/>
    <mergeCell ref="F12:G13"/>
    <mergeCell ref="C9:C10"/>
    <mergeCell ref="D9:E9"/>
    <mergeCell ref="D10:E10"/>
    <mergeCell ref="L6:P6"/>
    <mergeCell ref="O12:P13"/>
    <mergeCell ref="D7:E7"/>
    <mergeCell ref="D6:E6"/>
    <mergeCell ref="F6:G7"/>
    <mergeCell ref="F9:G10"/>
    <mergeCell ref="L16:N16"/>
    <mergeCell ref="L9:L10"/>
    <mergeCell ref="M9:N9"/>
    <mergeCell ref="M10:N10"/>
    <mergeCell ref="L12:L13"/>
    <mergeCell ref="M12:N13"/>
  </mergeCells>
  <phoneticPr fontId="2"/>
  <pageMargins left="0.47244094488188981" right="0.47244094488188981" top="0.98425196850393704" bottom="0.98425196850393704"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K87"/>
  <sheetViews>
    <sheetView view="pageBreakPreview" zoomScale="110" zoomScaleNormal="100" zoomScaleSheetLayoutView="110" workbookViewId="0">
      <selection activeCell="J11" sqref="J11"/>
    </sheetView>
  </sheetViews>
  <sheetFormatPr defaultRowHeight="13.5" x14ac:dyDescent="0.15"/>
  <cols>
    <col min="1" max="1" width="2.875" customWidth="1"/>
    <col min="2" max="2" width="17.125" customWidth="1"/>
    <col min="3" max="9" width="14" customWidth="1"/>
    <col min="10" max="10" width="14" style="3" customWidth="1"/>
    <col min="11" max="12" width="10.5" customWidth="1"/>
  </cols>
  <sheetData>
    <row r="2" spans="1:11" ht="13.5" customHeight="1" x14ac:dyDescent="0.15">
      <c r="A2" s="27"/>
      <c r="B2" s="27"/>
      <c r="C2" s="27"/>
      <c r="D2" s="27"/>
      <c r="E2" s="1" t="s">
        <v>238</v>
      </c>
      <c r="F2" s="1"/>
      <c r="G2" s="1"/>
    </row>
    <row r="3" spans="1:11" x14ac:dyDescent="0.15">
      <c r="A3" s="27"/>
      <c r="B3" s="27"/>
      <c r="C3" s="27"/>
      <c r="D3" s="27"/>
    </row>
    <row r="4" spans="1:11" ht="14.25" thickBot="1" x14ac:dyDescent="0.2">
      <c r="A4" s="325" t="s">
        <v>239</v>
      </c>
      <c r="B4" s="325"/>
    </row>
    <row r="5" spans="1:11" ht="14.25" thickTop="1" x14ac:dyDescent="0.15">
      <c r="A5" s="330"/>
      <c r="B5" s="331"/>
      <c r="C5" s="342" t="s">
        <v>96</v>
      </c>
      <c r="D5" s="223"/>
      <c r="E5" s="344"/>
      <c r="F5" s="344"/>
      <c r="G5" s="344"/>
      <c r="H5" s="344"/>
      <c r="I5" s="344"/>
      <c r="J5" s="345" t="s">
        <v>61</v>
      </c>
    </row>
    <row r="6" spans="1:11" ht="14.25" thickBot="1" x14ac:dyDescent="0.2">
      <c r="A6" s="332"/>
      <c r="B6" s="333"/>
      <c r="C6" s="343"/>
      <c r="D6" s="231" t="s">
        <v>252</v>
      </c>
      <c r="E6" s="296" t="str">
        <f>生産性向上・新需要!D3</f>
        <v>2024年度【計画】</v>
      </c>
      <c r="F6" s="296" t="str">
        <f>生産性向上・新需要!E3</f>
        <v>2025年度【計画】</v>
      </c>
      <c r="G6" s="296" t="str">
        <f>生産性向上・新需要!F3</f>
        <v>2026年度【計画】</v>
      </c>
      <c r="H6" s="296" t="str">
        <f>生産性向上・新需要!G3</f>
        <v>2027年度【計画】</v>
      </c>
      <c r="I6" s="296" t="str">
        <f>生産性向上・新需要!H3</f>
        <v>2028年度【計画】</v>
      </c>
      <c r="J6" s="346"/>
    </row>
    <row r="7" spans="1:11" x14ac:dyDescent="0.15">
      <c r="A7" s="336" t="s">
        <v>262</v>
      </c>
      <c r="B7" s="337"/>
      <c r="C7" s="246"/>
      <c r="D7" s="246"/>
      <c r="E7" s="247">
        <f>D20</f>
        <v>0</v>
      </c>
      <c r="F7" s="247">
        <f t="shared" ref="F7" si="0">E20</f>
        <v>0</v>
      </c>
      <c r="G7" s="247">
        <f>F20</f>
        <v>0</v>
      </c>
      <c r="H7" s="247">
        <f>E20</f>
        <v>0</v>
      </c>
      <c r="I7" s="247">
        <f>H20</f>
        <v>0</v>
      </c>
      <c r="J7" s="248" t="s">
        <v>240</v>
      </c>
    </row>
    <row r="8" spans="1:11" x14ac:dyDescent="0.15">
      <c r="A8" s="328" t="s">
        <v>263</v>
      </c>
      <c r="B8" s="329"/>
      <c r="C8" s="236" t="s">
        <v>240</v>
      </c>
      <c r="D8" s="237" t="s">
        <v>240</v>
      </c>
      <c r="E8" s="228"/>
      <c r="F8" s="228"/>
      <c r="G8" s="228"/>
      <c r="H8" s="237" t="s">
        <v>240</v>
      </c>
      <c r="I8" s="237" t="s">
        <v>240</v>
      </c>
      <c r="J8" s="238" t="s">
        <v>240</v>
      </c>
    </row>
    <row r="9" spans="1:11" x14ac:dyDescent="0.15">
      <c r="A9" s="338" t="s">
        <v>264</v>
      </c>
      <c r="B9" s="339"/>
      <c r="C9" s="240" t="s">
        <v>240</v>
      </c>
      <c r="D9" s="241" t="s">
        <v>240</v>
      </c>
      <c r="E9" s="242"/>
      <c r="F9" s="242"/>
      <c r="G9" s="242"/>
      <c r="H9" s="241" t="s">
        <v>240</v>
      </c>
      <c r="I9" s="241" t="s">
        <v>240</v>
      </c>
      <c r="J9" s="243" t="s">
        <v>240</v>
      </c>
    </row>
    <row r="10" spans="1:11" x14ac:dyDescent="0.15">
      <c r="A10" s="328" t="s">
        <v>265</v>
      </c>
      <c r="B10" s="329"/>
      <c r="C10" s="239">
        <f>C7</f>
        <v>0</v>
      </c>
      <c r="D10" s="239">
        <f>D7</f>
        <v>0</v>
      </c>
      <c r="E10" s="229">
        <f>E7-E8+E9</f>
        <v>0</v>
      </c>
      <c r="F10" s="229">
        <f t="shared" ref="F10:G10" si="1">F7-F8+F9</f>
        <v>0</v>
      </c>
      <c r="G10" s="229">
        <f t="shared" si="1"/>
        <v>0</v>
      </c>
      <c r="H10" s="239">
        <f>H7</f>
        <v>0</v>
      </c>
      <c r="I10" s="239">
        <f>I7</f>
        <v>0</v>
      </c>
      <c r="J10" s="230" t="s">
        <v>240</v>
      </c>
      <c r="K10" s="6"/>
    </row>
    <row r="11" spans="1:11" x14ac:dyDescent="0.15">
      <c r="A11" s="326" t="s">
        <v>62</v>
      </c>
      <c r="B11" s="327"/>
      <c r="C11" s="225"/>
      <c r="D11" s="225"/>
      <c r="E11" s="224"/>
      <c r="F11" s="224"/>
      <c r="G11" s="224"/>
      <c r="H11" s="224"/>
      <c r="I11" s="224"/>
      <c r="J11" s="226">
        <f>SUM(E11:I11)</f>
        <v>0</v>
      </c>
    </row>
    <row r="12" spans="1:11" x14ac:dyDescent="0.15">
      <c r="A12" s="326" t="s">
        <v>63</v>
      </c>
      <c r="B12" s="327"/>
      <c r="C12" s="225"/>
      <c r="D12" s="225"/>
      <c r="E12" s="224"/>
      <c r="F12" s="224"/>
      <c r="G12" s="224"/>
      <c r="H12" s="224"/>
      <c r="I12" s="224"/>
      <c r="J12" s="226">
        <f t="shared" ref="J12:J19" si="2">SUM(E12:I12)</f>
        <v>0</v>
      </c>
    </row>
    <row r="13" spans="1:11" x14ac:dyDescent="0.15">
      <c r="A13" s="326" t="s">
        <v>64</v>
      </c>
      <c r="B13" s="327"/>
      <c r="C13" s="225"/>
      <c r="D13" s="225"/>
      <c r="E13" s="224"/>
      <c r="F13" s="224"/>
      <c r="G13" s="224"/>
      <c r="H13" s="224"/>
      <c r="I13" s="224"/>
      <c r="J13" s="226">
        <f t="shared" si="2"/>
        <v>0</v>
      </c>
    </row>
    <row r="14" spans="1:11" x14ac:dyDescent="0.15">
      <c r="A14" s="326" t="s">
        <v>65</v>
      </c>
      <c r="B14" s="327"/>
      <c r="C14" s="225"/>
      <c r="D14" s="225"/>
      <c r="E14" s="224"/>
      <c r="F14" s="224"/>
      <c r="G14" s="224"/>
      <c r="H14" s="224"/>
      <c r="I14" s="224"/>
      <c r="J14" s="226">
        <f t="shared" si="2"/>
        <v>0</v>
      </c>
    </row>
    <row r="15" spans="1:11" ht="13.5" customHeight="1" x14ac:dyDescent="0.15">
      <c r="A15" s="326" t="s">
        <v>78</v>
      </c>
      <c r="B15" s="327"/>
      <c r="C15" s="225"/>
      <c r="D15" s="225"/>
      <c r="E15" s="224"/>
      <c r="F15" s="224"/>
      <c r="G15" s="224"/>
      <c r="H15" s="224"/>
      <c r="I15" s="224"/>
      <c r="J15" s="226">
        <f t="shared" si="2"/>
        <v>0</v>
      </c>
    </row>
    <row r="16" spans="1:11" x14ac:dyDescent="0.15">
      <c r="A16" s="347" t="s">
        <v>66</v>
      </c>
      <c r="B16" s="227" t="s">
        <v>66</v>
      </c>
      <c r="C16" s="225"/>
      <c r="D16" s="225"/>
      <c r="E16" s="224"/>
      <c r="F16" s="224"/>
      <c r="G16" s="224"/>
      <c r="H16" s="224"/>
      <c r="I16" s="224"/>
      <c r="J16" s="226">
        <f t="shared" si="2"/>
        <v>0</v>
      </c>
    </row>
    <row r="17" spans="1:10" x14ac:dyDescent="0.15">
      <c r="A17" s="347"/>
      <c r="B17" s="227" t="s">
        <v>67</v>
      </c>
      <c r="C17" s="225"/>
      <c r="D17" s="225"/>
      <c r="E17" s="224"/>
      <c r="F17" s="224"/>
      <c r="G17" s="224"/>
      <c r="H17" s="224"/>
      <c r="I17" s="224"/>
      <c r="J17" s="226">
        <f t="shared" si="2"/>
        <v>0</v>
      </c>
    </row>
    <row r="18" spans="1:10" x14ac:dyDescent="0.15">
      <c r="A18" s="326" t="s">
        <v>68</v>
      </c>
      <c r="B18" s="327"/>
      <c r="C18" s="225"/>
      <c r="D18" s="225"/>
      <c r="E18" s="224"/>
      <c r="F18" s="224"/>
      <c r="G18" s="224"/>
      <c r="H18" s="224"/>
      <c r="I18" s="224"/>
      <c r="J18" s="226">
        <f t="shared" si="2"/>
        <v>0</v>
      </c>
    </row>
    <row r="19" spans="1:10" ht="14.25" thickBot="1" x14ac:dyDescent="0.2">
      <c r="A19" s="340" t="s">
        <v>260</v>
      </c>
      <c r="B19" s="341"/>
      <c r="C19" s="235"/>
      <c r="D19" s="235"/>
      <c r="E19" s="235"/>
      <c r="F19" s="235"/>
      <c r="G19" s="235"/>
      <c r="H19" s="235"/>
      <c r="I19" s="235"/>
      <c r="J19" s="226">
        <f t="shared" si="2"/>
        <v>0</v>
      </c>
    </row>
    <row r="20" spans="1:10" ht="15" thickTop="1" thickBot="1" x14ac:dyDescent="0.2">
      <c r="A20" s="334" t="s">
        <v>261</v>
      </c>
      <c r="B20" s="335"/>
      <c r="C20" s="233">
        <f>C10+C11-C12-C13+C14+C15-C16-C17-C18+C19</f>
        <v>0</v>
      </c>
      <c r="D20" s="233">
        <f>D10+D11-D12-D13+D14+D15-D16-D17-D18+D19</f>
        <v>0</v>
      </c>
      <c r="E20" s="233">
        <f>E10+E11-E12-E13+E14+E15-E16-E17-E18+E19</f>
        <v>0</v>
      </c>
      <c r="F20" s="233">
        <f t="shared" ref="F20:G20" si="3">F10+F11-F12-F13+F14+F15-F16-F17-F18+F19</f>
        <v>0</v>
      </c>
      <c r="G20" s="233">
        <f t="shared" si="3"/>
        <v>0</v>
      </c>
      <c r="H20" s="233">
        <f>H10+H11-H12-H13+H14+H15-H16-H17-H18+H19</f>
        <v>0</v>
      </c>
      <c r="I20" s="233">
        <f>I10+I11-I12-I13+I14+I15-I16-I17-I18+I19</f>
        <v>0</v>
      </c>
      <c r="J20" s="234" t="s">
        <v>240</v>
      </c>
    </row>
    <row r="21" spans="1:10" ht="14.25" thickTop="1" x14ac:dyDescent="0.15">
      <c r="A21" s="31" t="s">
        <v>253</v>
      </c>
      <c r="B21" t="s">
        <v>289</v>
      </c>
      <c r="C21" s="221"/>
      <c r="D21" s="221"/>
      <c r="E21" s="217"/>
      <c r="F21" s="217"/>
      <c r="G21" s="217"/>
      <c r="H21" s="217"/>
      <c r="I21" s="217"/>
      <c r="J21" s="218"/>
    </row>
    <row r="22" spans="1:10" x14ac:dyDescent="0.15">
      <c r="A22" s="31"/>
      <c r="B22" t="s">
        <v>290</v>
      </c>
      <c r="C22" s="221"/>
      <c r="D22" s="221"/>
      <c r="E22" s="217"/>
      <c r="F22" s="217"/>
      <c r="G22" s="217"/>
      <c r="H22" s="217"/>
      <c r="I22" s="217"/>
      <c r="J22" s="218"/>
    </row>
    <row r="23" spans="1:10" x14ac:dyDescent="0.15">
      <c r="A23" t="s">
        <v>254</v>
      </c>
      <c r="B23" s="213" t="s">
        <v>255</v>
      </c>
      <c r="E23" s="215"/>
      <c r="F23" s="215"/>
      <c r="G23" s="215"/>
      <c r="H23" s="215"/>
      <c r="I23" s="215"/>
      <c r="J23" s="216"/>
    </row>
    <row r="24" spans="1:10" x14ac:dyDescent="0.15">
      <c r="E24" s="215"/>
      <c r="F24" s="215"/>
      <c r="G24" s="215"/>
      <c r="H24" s="215"/>
      <c r="I24" s="215"/>
      <c r="J24" s="216"/>
    </row>
    <row r="25" spans="1:10" ht="14.25" thickBot="1" x14ac:dyDescent="0.2">
      <c r="A25" t="s">
        <v>241</v>
      </c>
      <c r="E25" s="215"/>
      <c r="F25" s="215"/>
      <c r="G25" s="215"/>
      <c r="H25" s="215"/>
      <c r="I25" s="215"/>
      <c r="J25" s="216"/>
    </row>
    <row r="26" spans="1:10" ht="14.25" thickTop="1" x14ac:dyDescent="0.15">
      <c r="A26" s="330"/>
      <c r="B26" s="331"/>
      <c r="C26" s="342" t="s">
        <v>96</v>
      </c>
      <c r="D26" s="223"/>
      <c r="E26" s="344"/>
      <c r="F26" s="344"/>
      <c r="G26" s="344"/>
      <c r="H26" s="344"/>
      <c r="I26" s="344"/>
      <c r="J26" s="345" t="s">
        <v>61</v>
      </c>
    </row>
    <row r="27" spans="1:10" ht="14.25" thickBot="1" x14ac:dyDescent="0.2">
      <c r="A27" s="332"/>
      <c r="B27" s="333"/>
      <c r="C27" s="343"/>
      <c r="D27" s="231" t="s">
        <v>252</v>
      </c>
      <c r="E27" s="232" t="str">
        <f>E6</f>
        <v>2024年度【計画】</v>
      </c>
      <c r="F27" s="232" t="str">
        <f t="shared" ref="F27:G27" si="4">F6</f>
        <v>2025年度【計画】</v>
      </c>
      <c r="G27" s="232" t="str">
        <f t="shared" si="4"/>
        <v>2026年度【計画】</v>
      </c>
      <c r="H27" s="232" t="str">
        <f>H6</f>
        <v>2027年度【計画】</v>
      </c>
      <c r="I27" s="232" t="str">
        <f>I6</f>
        <v>2028年度【計画】</v>
      </c>
      <c r="J27" s="346"/>
    </row>
    <row r="28" spans="1:10" x14ac:dyDescent="0.15">
      <c r="A28" s="244" t="str">
        <f>A7</f>
        <v>前期末(*1)</v>
      </c>
      <c r="B28" s="245"/>
      <c r="C28" s="246"/>
      <c r="D28" s="246"/>
      <c r="E28" s="247">
        <f>D41</f>
        <v>0</v>
      </c>
      <c r="F28" s="247">
        <f>E41</f>
        <v>0</v>
      </c>
      <c r="G28" s="247">
        <f t="shared" ref="G28" si="5">F41</f>
        <v>0</v>
      </c>
      <c r="H28" s="247">
        <f>E41</f>
        <v>0</v>
      </c>
      <c r="I28" s="247">
        <f>H41</f>
        <v>0</v>
      </c>
      <c r="J28" s="248" t="s">
        <v>240</v>
      </c>
    </row>
    <row r="29" spans="1:10" x14ac:dyDescent="0.15">
      <c r="A29" s="348" t="s">
        <v>263</v>
      </c>
      <c r="B29" s="349"/>
      <c r="C29" s="236" t="s">
        <v>240</v>
      </c>
      <c r="D29" s="237" t="s">
        <v>240</v>
      </c>
      <c r="E29" s="228"/>
      <c r="F29" s="228"/>
      <c r="G29" s="228"/>
      <c r="H29" s="237" t="s">
        <v>240</v>
      </c>
      <c r="I29" s="237" t="s">
        <v>240</v>
      </c>
      <c r="J29" s="238" t="s">
        <v>240</v>
      </c>
    </row>
    <row r="30" spans="1:10" x14ac:dyDescent="0.15">
      <c r="A30" s="350" t="s">
        <v>264</v>
      </c>
      <c r="B30" s="351"/>
      <c r="C30" s="240" t="s">
        <v>240</v>
      </c>
      <c r="D30" s="241" t="s">
        <v>240</v>
      </c>
      <c r="E30" s="242"/>
      <c r="F30" s="242"/>
      <c r="G30" s="242"/>
      <c r="H30" s="241" t="s">
        <v>240</v>
      </c>
      <c r="I30" s="241" t="s">
        <v>240</v>
      </c>
      <c r="J30" s="243" t="s">
        <v>240</v>
      </c>
    </row>
    <row r="31" spans="1:10" x14ac:dyDescent="0.15">
      <c r="A31" s="348" t="s">
        <v>266</v>
      </c>
      <c r="B31" s="349"/>
      <c r="C31" s="239">
        <f>C28</f>
        <v>0</v>
      </c>
      <c r="D31" s="239">
        <f>D28</f>
        <v>0</v>
      </c>
      <c r="E31" s="229">
        <f>E28-E29+E30</f>
        <v>0</v>
      </c>
      <c r="F31" s="229">
        <f>F28-F29+F30</f>
        <v>0</v>
      </c>
      <c r="G31" s="229">
        <f>G28-G29+G30</f>
        <v>0</v>
      </c>
      <c r="H31" s="239">
        <f>H28</f>
        <v>0</v>
      </c>
      <c r="I31" s="239">
        <f>I28</f>
        <v>0</v>
      </c>
      <c r="J31" s="230" t="s">
        <v>240</v>
      </c>
    </row>
    <row r="32" spans="1:10" x14ac:dyDescent="0.15">
      <c r="A32" s="326" t="s">
        <v>62</v>
      </c>
      <c r="B32" s="327"/>
      <c r="C32" s="225"/>
      <c r="D32" s="225"/>
      <c r="E32" s="224"/>
      <c r="F32" s="224"/>
      <c r="G32" s="224"/>
      <c r="H32" s="224"/>
      <c r="I32" s="224"/>
      <c r="J32" s="226">
        <f>SUM(E32:I32)</f>
        <v>0</v>
      </c>
    </row>
    <row r="33" spans="1:10" x14ac:dyDescent="0.15">
      <c r="A33" s="326" t="s">
        <v>63</v>
      </c>
      <c r="B33" s="327"/>
      <c r="C33" s="225"/>
      <c r="D33" s="225"/>
      <c r="E33" s="224"/>
      <c r="F33" s="224"/>
      <c r="G33" s="224"/>
      <c r="H33" s="224"/>
      <c r="I33" s="224"/>
      <c r="J33" s="226">
        <f t="shared" ref="J33:J40" si="6">SUM(E33:I33)</f>
        <v>0</v>
      </c>
    </row>
    <row r="34" spans="1:10" x14ac:dyDescent="0.15">
      <c r="A34" s="326" t="s">
        <v>64</v>
      </c>
      <c r="B34" s="327"/>
      <c r="C34" s="225"/>
      <c r="D34" s="225"/>
      <c r="E34" s="224"/>
      <c r="F34" s="224"/>
      <c r="G34" s="224"/>
      <c r="H34" s="224"/>
      <c r="I34" s="224"/>
      <c r="J34" s="226">
        <f t="shared" si="6"/>
        <v>0</v>
      </c>
    </row>
    <row r="35" spans="1:10" ht="13.5" customHeight="1" x14ac:dyDescent="0.15">
      <c r="A35" s="326" t="s">
        <v>65</v>
      </c>
      <c r="B35" s="327"/>
      <c r="C35" s="225"/>
      <c r="D35" s="225"/>
      <c r="E35" s="224"/>
      <c r="F35" s="224"/>
      <c r="G35" s="224"/>
      <c r="H35" s="224"/>
      <c r="I35" s="224"/>
      <c r="J35" s="226">
        <f t="shared" si="6"/>
        <v>0</v>
      </c>
    </row>
    <row r="36" spans="1:10" x14ac:dyDescent="0.15">
      <c r="A36" s="326" t="s">
        <v>78</v>
      </c>
      <c r="B36" s="327"/>
      <c r="C36" s="225"/>
      <c r="D36" s="225"/>
      <c r="E36" s="224"/>
      <c r="F36" s="224"/>
      <c r="G36" s="224"/>
      <c r="H36" s="224"/>
      <c r="I36" s="224"/>
      <c r="J36" s="226">
        <f t="shared" si="6"/>
        <v>0</v>
      </c>
    </row>
    <row r="37" spans="1:10" ht="12.95" customHeight="1" x14ac:dyDescent="0.15">
      <c r="A37" s="347" t="s">
        <v>66</v>
      </c>
      <c r="B37" s="227" t="s">
        <v>66</v>
      </c>
      <c r="C37" s="225"/>
      <c r="D37" s="225"/>
      <c r="E37" s="224"/>
      <c r="F37" s="224"/>
      <c r="G37" s="224"/>
      <c r="H37" s="224"/>
      <c r="I37" s="224"/>
      <c r="J37" s="226">
        <f t="shared" si="6"/>
        <v>0</v>
      </c>
    </row>
    <row r="38" spans="1:10" x14ac:dyDescent="0.15">
      <c r="A38" s="347"/>
      <c r="B38" s="227" t="s">
        <v>67</v>
      </c>
      <c r="C38" s="225"/>
      <c r="D38" s="225"/>
      <c r="E38" s="224"/>
      <c r="F38" s="224"/>
      <c r="G38" s="224"/>
      <c r="H38" s="224"/>
      <c r="I38" s="224"/>
      <c r="J38" s="226">
        <f t="shared" si="6"/>
        <v>0</v>
      </c>
    </row>
    <row r="39" spans="1:10" x14ac:dyDescent="0.15">
      <c r="A39" s="326" t="s">
        <v>68</v>
      </c>
      <c r="B39" s="327"/>
      <c r="C39" s="225"/>
      <c r="D39" s="225"/>
      <c r="E39" s="224"/>
      <c r="F39" s="224"/>
      <c r="G39" s="224"/>
      <c r="H39" s="224"/>
      <c r="I39" s="224"/>
      <c r="J39" s="226">
        <f t="shared" si="6"/>
        <v>0</v>
      </c>
    </row>
    <row r="40" spans="1:10" ht="14.25" thickBot="1" x14ac:dyDescent="0.2">
      <c r="A40" s="340" t="s">
        <v>260</v>
      </c>
      <c r="B40" s="341"/>
      <c r="C40" s="235"/>
      <c r="D40" s="235"/>
      <c r="E40" s="235"/>
      <c r="F40" s="235"/>
      <c r="G40" s="235"/>
      <c r="H40" s="235"/>
      <c r="I40" s="235"/>
      <c r="J40" s="226">
        <f>SUM(E40:I40)</f>
        <v>0</v>
      </c>
    </row>
    <row r="41" spans="1:10" ht="15" thickTop="1" thickBot="1" x14ac:dyDescent="0.2">
      <c r="A41" s="334" t="s">
        <v>261</v>
      </c>
      <c r="B41" s="335"/>
      <c r="C41" s="233">
        <f>C31+C32-C33-C34+C35+C36-C37-C38-C39+C40</f>
        <v>0</v>
      </c>
      <c r="D41" s="233">
        <f>D31+D32-D33-D34+D35+D36-D37-D38-D39+D40</f>
        <v>0</v>
      </c>
      <c r="E41" s="233">
        <f>E31+E32-E33-E34+E35+E36-E37-E38-E39+E40</f>
        <v>0</v>
      </c>
      <c r="F41" s="233">
        <f t="shared" ref="F41:G41" si="7">F31+F32-F33-F34+F35+F36-F37-F38-F39+F40</f>
        <v>0</v>
      </c>
      <c r="G41" s="233">
        <f t="shared" si="7"/>
        <v>0</v>
      </c>
      <c r="H41" s="233">
        <f>H31+H32-H33-H34+H35+H36-H37-H38-H39+H40</f>
        <v>0</v>
      </c>
      <c r="I41" s="233">
        <f>I31+I32-I33-I34+I35+I36-I37-I38-I39+I40</f>
        <v>0</v>
      </c>
      <c r="J41" s="234" t="s">
        <v>240</v>
      </c>
    </row>
    <row r="42" spans="1:10" ht="14.25" thickTop="1" x14ac:dyDescent="0.15">
      <c r="A42" s="31" t="s">
        <v>253</v>
      </c>
      <c r="B42" t="s">
        <v>289</v>
      </c>
      <c r="C42" s="221"/>
      <c r="D42" s="221"/>
      <c r="E42" s="217"/>
      <c r="F42" s="217"/>
      <c r="G42" s="217"/>
      <c r="H42" s="217"/>
      <c r="I42" s="217"/>
      <c r="J42" s="218"/>
    </row>
    <row r="43" spans="1:10" x14ac:dyDescent="0.15">
      <c r="A43" s="31"/>
      <c r="B43" t="s">
        <v>290</v>
      </c>
      <c r="E43" s="215"/>
      <c r="F43" s="215"/>
      <c r="G43" s="215"/>
      <c r="H43" s="215"/>
      <c r="I43" s="215"/>
      <c r="J43" s="216"/>
    </row>
    <row r="44" spans="1:10" x14ac:dyDescent="0.15">
      <c r="A44" t="s">
        <v>254</v>
      </c>
      <c r="B44" s="263" t="s">
        <v>255</v>
      </c>
      <c r="E44" s="215"/>
      <c r="F44" s="215"/>
      <c r="G44" s="215"/>
      <c r="H44" s="215"/>
      <c r="I44" s="215"/>
      <c r="J44" s="216"/>
    </row>
    <row r="45" spans="1:10" x14ac:dyDescent="0.15">
      <c r="E45" s="215"/>
      <c r="F45" s="215"/>
      <c r="G45" s="215"/>
      <c r="H45" s="215"/>
      <c r="I45" s="215"/>
      <c r="J45" s="216"/>
    </row>
    <row r="46" spans="1:10" ht="14.25" thickBot="1" x14ac:dyDescent="0.2">
      <c r="A46" t="s">
        <v>77</v>
      </c>
      <c r="E46" s="215"/>
      <c r="F46" s="215"/>
      <c r="G46" s="215"/>
      <c r="H46" s="215"/>
      <c r="I46" s="215"/>
      <c r="J46" s="216"/>
    </row>
    <row r="47" spans="1:10" ht="14.25" thickTop="1" x14ac:dyDescent="0.15">
      <c r="A47" s="330"/>
      <c r="B47" s="331"/>
      <c r="C47" s="342" t="str">
        <f>C26</f>
        <v>基準年度</v>
      </c>
      <c r="D47" s="223"/>
      <c r="E47" s="344"/>
      <c r="F47" s="344"/>
      <c r="G47" s="344"/>
      <c r="H47" s="344"/>
      <c r="I47" s="344"/>
      <c r="J47" s="345" t="s">
        <v>61</v>
      </c>
    </row>
    <row r="48" spans="1:10" ht="14.25" thickBot="1" x14ac:dyDescent="0.2">
      <c r="A48" s="332"/>
      <c r="B48" s="333"/>
      <c r="C48" s="343"/>
      <c r="D48" s="231" t="str">
        <f>D27</f>
        <v>申請年度</v>
      </c>
      <c r="E48" s="232" t="str">
        <f>E27</f>
        <v>2024年度【計画】</v>
      </c>
      <c r="F48" s="232" t="str">
        <f t="shared" ref="F48:G48" si="8">F27</f>
        <v>2025年度【計画】</v>
      </c>
      <c r="G48" s="232" t="str">
        <f t="shared" si="8"/>
        <v>2026年度【計画】</v>
      </c>
      <c r="H48" s="232" t="str">
        <f>H27</f>
        <v>2027年度【計画】</v>
      </c>
      <c r="I48" s="232" t="str">
        <f>I27</f>
        <v>2028年度【計画】</v>
      </c>
      <c r="J48" s="346"/>
    </row>
    <row r="49" spans="1:10" x14ac:dyDescent="0.15">
      <c r="A49" s="336" t="str">
        <f>A28</f>
        <v>前期末(*1)</v>
      </c>
      <c r="B49" s="337"/>
      <c r="C49" s="254">
        <f t="shared" ref="C49:J49" si="9">IFERROR(C7+C28,"-")</f>
        <v>0</v>
      </c>
      <c r="D49" s="254">
        <f t="shared" si="9"/>
        <v>0</v>
      </c>
      <c r="E49" s="254">
        <f>IFERROR(E7+E28,"-")</f>
        <v>0</v>
      </c>
      <c r="F49" s="254">
        <f t="shared" ref="F49:G49" si="10">IFERROR(F7+F28,"-")</f>
        <v>0</v>
      </c>
      <c r="G49" s="254">
        <f t="shared" si="10"/>
        <v>0</v>
      </c>
      <c r="H49" s="254">
        <f t="shared" si="9"/>
        <v>0</v>
      </c>
      <c r="I49" s="254">
        <f t="shared" si="9"/>
        <v>0</v>
      </c>
      <c r="J49" s="255" t="str">
        <f t="shared" si="9"/>
        <v>-</v>
      </c>
    </row>
    <row r="50" spans="1:10" x14ac:dyDescent="0.15">
      <c r="A50" s="328" t="str">
        <f t="shared" ref="A50:A62" si="11">A29</f>
        <v>再編減(*1)</v>
      </c>
      <c r="B50" s="329"/>
      <c r="C50" s="253" t="str">
        <f t="shared" ref="C50:J50" si="12">IFERROR(C8+C29,"-")</f>
        <v>-</v>
      </c>
      <c r="D50" s="253" t="str">
        <f t="shared" si="12"/>
        <v>-</v>
      </c>
      <c r="E50" s="251">
        <f t="shared" si="12"/>
        <v>0</v>
      </c>
      <c r="F50" s="251">
        <f t="shared" ref="F50:G50" si="13">IFERROR(F8+F29,"-")</f>
        <v>0</v>
      </c>
      <c r="G50" s="251">
        <f t="shared" si="13"/>
        <v>0</v>
      </c>
      <c r="H50" s="253" t="str">
        <f t="shared" si="12"/>
        <v>-</v>
      </c>
      <c r="I50" s="253" t="str">
        <f t="shared" si="12"/>
        <v>-</v>
      </c>
      <c r="J50" s="252" t="str">
        <f t="shared" si="12"/>
        <v>-</v>
      </c>
    </row>
    <row r="51" spans="1:10" x14ac:dyDescent="0.15">
      <c r="A51" s="338" t="str">
        <f t="shared" si="11"/>
        <v>再編増(*1)</v>
      </c>
      <c r="B51" s="339"/>
      <c r="C51" s="256" t="str">
        <f t="shared" ref="C51:J51" si="14">IFERROR(C9+C30,"-")</f>
        <v>-</v>
      </c>
      <c r="D51" s="256" t="str">
        <f t="shared" si="14"/>
        <v>-</v>
      </c>
      <c r="E51" s="257">
        <f>IFERROR(E9+E30,"-")</f>
        <v>0</v>
      </c>
      <c r="F51" s="257">
        <f t="shared" ref="F51:G51" si="15">IFERROR(F9+F30,"-")</f>
        <v>0</v>
      </c>
      <c r="G51" s="257">
        <f t="shared" si="15"/>
        <v>0</v>
      </c>
      <c r="H51" s="256" t="str">
        <f t="shared" si="14"/>
        <v>-</v>
      </c>
      <c r="I51" s="256" t="str">
        <f t="shared" si="14"/>
        <v>-</v>
      </c>
      <c r="J51" s="258" t="str">
        <f t="shared" si="14"/>
        <v>-</v>
      </c>
    </row>
    <row r="52" spans="1:10" x14ac:dyDescent="0.15">
      <c r="A52" s="328" t="str">
        <f t="shared" si="11"/>
        <v>期首(*1)</v>
      </c>
      <c r="B52" s="329"/>
      <c r="C52" s="251">
        <f t="shared" ref="C52:J52" si="16">IFERROR(C10+C31,"-")</f>
        <v>0</v>
      </c>
      <c r="D52" s="251">
        <f t="shared" si="16"/>
        <v>0</v>
      </c>
      <c r="E52" s="251">
        <f t="shared" si="16"/>
        <v>0</v>
      </c>
      <c r="F52" s="251">
        <f t="shared" ref="F52:G52" si="17">IFERROR(F10+F31,"-")</f>
        <v>0</v>
      </c>
      <c r="G52" s="251">
        <f t="shared" si="17"/>
        <v>0</v>
      </c>
      <c r="H52" s="251">
        <f t="shared" si="16"/>
        <v>0</v>
      </c>
      <c r="I52" s="251">
        <f t="shared" si="16"/>
        <v>0</v>
      </c>
      <c r="J52" s="252" t="str">
        <f t="shared" si="16"/>
        <v>-</v>
      </c>
    </row>
    <row r="53" spans="1:10" x14ac:dyDescent="0.15">
      <c r="A53" s="326" t="str">
        <f t="shared" si="11"/>
        <v>新規採用</v>
      </c>
      <c r="B53" s="327"/>
      <c r="C53" s="249">
        <f t="shared" ref="C53:J53" si="18">IFERROR(C11+C32,"-")</f>
        <v>0</v>
      </c>
      <c r="D53" s="249">
        <f t="shared" si="18"/>
        <v>0</v>
      </c>
      <c r="E53" s="249">
        <f t="shared" si="18"/>
        <v>0</v>
      </c>
      <c r="F53" s="249">
        <f t="shared" ref="F53:G53" si="19">IFERROR(F11+F32,"-")</f>
        <v>0</v>
      </c>
      <c r="G53" s="249">
        <f t="shared" si="19"/>
        <v>0</v>
      </c>
      <c r="H53" s="249">
        <f t="shared" si="18"/>
        <v>0</v>
      </c>
      <c r="I53" s="249">
        <f t="shared" si="18"/>
        <v>0</v>
      </c>
      <c r="J53" s="250">
        <f t="shared" si="18"/>
        <v>0</v>
      </c>
    </row>
    <row r="54" spans="1:10" ht="13.5" customHeight="1" x14ac:dyDescent="0.15">
      <c r="A54" s="326" t="str">
        <f t="shared" si="11"/>
        <v>定年退職</v>
      </c>
      <c r="B54" s="327"/>
      <c r="C54" s="249">
        <f t="shared" ref="C54:J54" si="20">IFERROR(C12+C33,"-")</f>
        <v>0</v>
      </c>
      <c r="D54" s="249">
        <f t="shared" si="20"/>
        <v>0</v>
      </c>
      <c r="E54" s="249">
        <f t="shared" si="20"/>
        <v>0</v>
      </c>
      <c r="F54" s="249">
        <f t="shared" ref="F54:G54" si="21">IFERROR(F12+F33,"-")</f>
        <v>0</v>
      </c>
      <c r="G54" s="249">
        <f t="shared" si="21"/>
        <v>0</v>
      </c>
      <c r="H54" s="249">
        <f t="shared" si="20"/>
        <v>0</v>
      </c>
      <c r="I54" s="249">
        <f t="shared" si="20"/>
        <v>0</v>
      </c>
      <c r="J54" s="250">
        <f t="shared" si="20"/>
        <v>0</v>
      </c>
    </row>
    <row r="55" spans="1:10" ht="13.5" customHeight="1" x14ac:dyDescent="0.15">
      <c r="A55" s="326" t="str">
        <f t="shared" si="11"/>
        <v>自己退職</v>
      </c>
      <c r="B55" s="327"/>
      <c r="C55" s="249">
        <f t="shared" ref="C55:J55" si="22">IFERROR(C13+C34,"-")</f>
        <v>0</v>
      </c>
      <c r="D55" s="249">
        <f t="shared" si="22"/>
        <v>0</v>
      </c>
      <c r="E55" s="249">
        <f t="shared" si="22"/>
        <v>0</v>
      </c>
      <c r="F55" s="249">
        <f t="shared" ref="F55:G55" si="23">IFERROR(F13+F34,"-")</f>
        <v>0</v>
      </c>
      <c r="G55" s="249">
        <f t="shared" si="23"/>
        <v>0</v>
      </c>
      <c r="H55" s="249">
        <f t="shared" si="22"/>
        <v>0</v>
      </c>
      <c r="I55" s="249">
        <f t="shared" si="22"/>
        <v>0</v>
      </c>
      <c r="J55" s="250">
        <f t="shared" si="22"/>
        <v>0</v>
      </c>
    </row>
    <row r="56" spans="1:10" x14ac:dyDescent="0.15">
      <c r="A56" s="326" t="str">
        <f t="shared" si="11"/>
        <v>出向受入</v>
      </c>
      <c r="B56" s="327"/>
      <c r="C56" s="249">
        <f t="shared" ref="C56:J56" si="24">IFERROR(C14+C35,"-")</f>
        <v>0</v>
      </c>
      <c r="D56" s="249">
        <f t="shared" si="24"/>
        <v>0</v>
      </c>
      <c r="E56" s="249">
        <f t="shared" si="24"/>
        <v>0</v>
      </c>
      <c r="F56" s="249">
        <f t="shared" ref="F56:G56" si="25">IFERROR(F14+F35,"-")</f>
        <v>0</v>
      </c>
      <c r="G56" s="249">
        <f t="shared" si="25"/>
        <v>0</v>
      </c>
      <c r="H56" s="249">
        <f t="shared" si="24"/>
        <v>0</v>
      </c>
      <c r="I56" s="249">
        <f t="shared" si="24"/>
        <v>0</v>
      </c>
      <c r="J56" s="250">
        <f t="shared" si="24"/>
        <v>0</v>
      </c>
    </row>
    <row r="57" spans="1:10" x14ac:dyDescent="0.15">
      <c r="A57" s="326" t="str">
        <f t="shared" si="11"/>
        <v>転籍受入</v>
      </c>
      <c r="B57" s="327"/>
      <c r="C57" s="249">
        <f t="shared" ref="C57:J57" si="26">IFERROR(C15+C36,"-")</f>
        <v>0</v>
      </c>
      <c r="D57" s="249">
        <f t="shared" si="26"/>
        <v>0</v>
      </c>
      <c r="E57" s="249">
        <f t="shared" si="26"/>
        <v>0</v>
      </c>
      <c r="F57" s="249">
        <f t="shared" ref="F57:G57" si="27">IFERROR(F15+F36,"-")</f>
        <v>0</v>
      </c>
      <c r="G57" s="249">
        <f t="shared" si="27"/>
        <v>0</v>
      </c>
      <c r="H57" s="249">
        <f t="shared" si="26"/>
        <v>0</v>
      </c>
      <c r="I57" s="249">
        <f t="shared" si="26"/>
        <v>0</v>
      </c>
      <c r="J57" s="250">
        <f t="shared" si="26"/>
        <v>0</v>
      </c>
    </row>
    <row r="58" spans="1:10" ht="12.95" customHeight="1" x14ac:dyDescent="0.15">
      <c r="A58" s="347" t="str">
        <f>A37</f>
        <v>出向</v>
      </c>
      <c r="B58" s="227" t="str">
        <f>B37</f>
        <v>出向</v>
      </c>
      <c r="C58" s="249">
        <f t="shared" ref="C58:J58" si="28">IFERROR(C16+C37,"-")</f>
        <v>0</v>
      </c>
      <c r="D58" s="249">
        <f t="shared" si="28"/>
        <v>0</v>
      </c>
      <c r="E58" s="249">
        <f t="shared" si="28"/>
        <v>0</v>
      </c>
      <c r="F58" s="249">
        <f t="shared" ref="F58:G58" si="29">IFERROR(F16+F37,"-")</f>
        <v>0</v>
      </c>
      <c r="G58" s="249">
        <f t="shared" si="29"/>
        <v>0</v>
      </c>
      <c r="H58" s="249">
        <f t="shared" si="28"/>
        <v>0</v>
      </c>
      <c r="I58" s="249">
        <f t="shared" si="28"/>
        <v>0</v>
      </c>
      <c r="J58" s="250">
        <f t="shared" si="28"/>
        <v>0</v>
      </c>
    </row>
    <row r="59" spans="1:10" x14ac:dyDescent="0.15">
      <c r="A59" s="347"/>
      <c r="B59" s="227" t="str">
        <f>B38</f>
        <v>転籍</v>
      </c>
      <c r="C59" s="249">
        <f t="shared" ref="C59:J59" si="30">IFERROR(C17+C38,"-")</f>
        <v>0</v>
      </c>
      <c r="D59" s="249">
        <f t="shared" si="30"/>
        <v>0</v>
      </c>
      <c r="E59" s="249">
        <f t="shared" si="30"/>
        <v>0</v>
      </c>
      <c r="F59" s="249">
        <f t="shared" ref="F59:G59" si="31">IFERROR(F17+F38,"-")</f>
        <v>0</v>
      </c>
      <c r="G59" s="249">
        <f t="shared" si="31"/>
        <v>0</v>
      </c>
      <c r="H59" s="249">
        <f t="shared" si="30"/>
        <v>0</v>
      </c>
      <c r="I59" s="249">
        <f t="shared" si="30"/>
        <v>0</v>
      </c>
      <c r="J59" s="250">
        <f t="shared" si="30"/>
        <v>0</v>
      </c>
    </row>
    <row r="60" spans="1:10" x14ac:dyDescent="0.15">
      <c r="A60" s="326" t="str">
        <f t="shared" si="11"/>
        <v>解雇</v>
      </c>
      <c r="B60" s="327"/>
      <c r="C60" s="249">
        <f t="shared" ref="C60:J60" si="32">IFERROR(C18+C39,"-")</f>
        <v>0</v>
      </c>
      <c r="D60" s="249">
        <f t="shared" si="32"/>
        <v>0</v>
      </c>
      <c r="E60" s="249">
        <f t="shared" si="32"/>
        <v>0</v>
      </c>
      <c r="F60" s="249">
        <f t="shared" ref="F60:G60" si="33">IFERROR(F18+F39,"-")</f>
        <v>0</v>
      </c>
      <c r="G60" s="249">
        <f t="shared" si="33"/>
        <v>0</v>
      </c>
      <c r="H60" s="249">
        <f t="shared" si="32"/>
        <v>0</v>
      </c>
      <c r="I60" s="249">
        <f t="shared" si="32"/>
        <v>0</v>
      </c>
      <c r="J60" s="250">
        <f t="shared" si="32"/>
        <v>0</v>
      </c>
    </row>
    <row r="61" spans="1:10" ht="14.25" thickBot="1" x14ac:dyDescent="0.2">
      <c r="A61" s="340" t="str">
        <f t="shared" si="11"/>
        <v>その他増減(*2)</v>
      </c>
      <c r="B61" s="341"/>
      <c r="C61" s="261">
        <f t="shared" ref="C61:J61" si="34">IFERROR(C19+C40,"-")</f>
        <v>0</v>
      </c>
      <c r="D61" s="261">
        <f t="shared" si="34"/>
        <v>0</v>
      </c>
      <c r="E61" s="261">
        <f t="shared" si="34"/>
        <v>0</v>
      </c>
      <c r="F61" s="261">
        <f t="shared" ref="F61:G61" si="35">IFERROR(F19+F40,"-")</f>
        <v>0</v>
      </c>
      <c r="G61" s="261">
        <f t="shared" si="35"/>
        <v>0</v>
      </c>
      <c r="H61" s="261">
        <f t="shared" si="34"/>
        <v>0</v>
      </c>
      <c r="I61" s="261">
        <f t="shared" si="34"/>
        <v>0</v>
      </c>
      <c r="J61" s="262">
        <f t="shared" si="34"/>
        <v>0</v>
      </c>
    </row>
    <row r="62" spans="1:10" ht="15" thickTop="1" thickBot="1" x14ac:dyDescent="0.2">
      <c r="A62" s="334" t="str">
        <f t="shared" si="11"/>
        <v>当期末(*1)</v>
      </c>
      <c r="B62" s="335"/>
      <c r="C62" s="259">
        <f t="shared" ref="C62:J62" si="36">IFERROR(C20+C41,"-")</f>
        <v>0</v>
      </c>
      <c r="D62" s="259">
        <f t="shared" si="36"/>
        <v>0</v>
      </c>
      <c r="E62" s="259">
        <f t="shared" si="36"/>
        <v>0</v>
      </c>
      <c r="F62" s="259">
        <f t="shared" si="36"/>
        <v>0</v>
      </c>
      <c r="G62" s="259">
        <f t="shared" si="36"/>
        <v>0</v>
      </c>
      <c r="H62" s="259">
        <f t="shared" si="36"/>
        <v>0</v>
      </c>
      <c r="I62" s="259">
        <f t="shared" si="36"/>
        <v>0</v>
      </c>
      <c r="J62" s="260" t="str">
        <f t="shared" si="36"/>
        <v>-</v>
      </c>
    </row>
    <row r="63" spans="1:10" ht="14.25" thickTop="1" x14ac:dyDescent="0.15">
      <c r="A63" s="31"/>
      <c r="C63" s="214"/>
      <c r="D63" s="214"/>
      <c r="E63" s="217"/>
      <c r="F63" s="217"/>
      <c r="G63" s="217"/>
      <c r="H63" s="217"/>
      <c r="I63" s="217"/>
      <c r="J63" s="218"/>
    </row>
    <row r="64" spans="1:10" x14ac:dyDescent="0.15">
      <c r="E64" s="215"/>
      <c r="F64" s="215"/>
      <c r="G64" s="215"/>
      <c r="H64" s="215"/>
      <c r="I64" s="215"/>
      <c r="J64" s="216"/>
    </row>
    <row r="65" spans="1:10" x14ac:dyDescent="0.15">
      <c r="A65" s="212" t="s">
        <v>256</v>
      </c>
      <c r="B65" s="212"/>
      <c r="C65" s="212"/>
      <c r="D65" s="212"/>
      <c r="E65" s="219"/>
      <c r="F65" s="219"/>
      <c r="G65" s="219"/>
      <c r="H65" s="219"/>
      <c r="I65" s="219"/>
      <c r="J65" s="220"/>
    </row>
    <row r="66" spans="1:10" x14ac:dyDescent="0.15">
      <c r="A66" s="212" t="s">
        <v>257</v>
      </c>
      <c r="B66" s="212"/>
      <c r="C66" s="212"/>
      <c r="D66" s="212"/>
      <c r="E66" s="219"/>
      <c r="F66" s="219"/>
      <c r="G66" s="219"/>
      <c r="H66" s="219"/>
      <c r="I66" s="219"/>
      <c r="J66" s="220"/>
    </row>
    <row r="67" spans="1:10" x14ac:dyDescent="0.15">
      <c r="A67" s="212" t="s">
        <v>258</v>
      </c>
      <c r="B67" s="212"/>
      <c r="C67" s="212"/>
      <c r="D67" s="212"/>
      <c r="E67" s="219"/>
      <c r="F67" s="219"/>
      <c r="G67" s="219"/>
      <c r="H67" s="219"/>
      <c r="I67" s="219"/>
      <c r="J67" s="220"/>
    </row>
    <row r="68" spans="1:10" x14ac:dyDescent="0.15">
      <c r="A68" s="212" t="s">
        <v>259</v>
      </c>
      <c r="B68" s="212"/>
      <c r="C68" s="212"/>
      <c r="D68" s="212"/>
      <c r="E68" s="219"/>
      <c r="F68" s="219"/>
      <c r="G68" s="219"/>
      <c r="H68" s="219"/>
      <c r="I68" s="219"/>
      <c r="J68" s="220"/>
    </row>
    <row r="69" spans="1:10" x14ac:dyDescent="0.15">
      <c r="A69" s="212" t="s">
        <v>267</v>
      </c>
      <c r="B69" s="212"/>
      <c r="C69" s="212"/>
      <c r="D69" s="212"/>
      <c r="E69" s="219"/>
      <c r="F69" s="219"/>
      <c r="G69" s="219"/>
      <c r="H69" s="219"/>
      <c r="I69" s="219"/>
      <c r="J69" s="220"/>
    </row>
    <row r="70" spans="1:10" x14ac:dyDescent="0.15">
      <c r="A70" s="212" t="s">
        <v>268</v>
      </c>
    </row>
    <row r="71" spans="1:10" x14ac:dyDescent="0.15">
      <c r="A71" t="s">
        <v>244</v>
      </c>
    </row>
    <row r="72" spans="1:10" ht="14.25" thickBot="1" x14ac:dyDescent="0.2">
      <c r="A72" t="s">
        <v>242</v>
      </c>
      <c r="C72" s="222">
        <f>E10</f>
        <v>0</v>
      </c>
      <c r="D72" t="s">
        <v>251</v>
      </c>
    </row>
    <row r="73" spans="1:10" ht="15" thickTop="1" thickBot="1" x14ac:dyDescent="0.2">
      <c r="A73" t="s">
        <v>243</v>
      </c>
      <c r="C73" s="222">
        <f>E31</f>
        <v>0</v>
      </c>
      <c r="D73" t="s">
        <v>251</v>
      </c>
    </row>
    <row r="74" spans="1:10" ht="14.25" thickTop="1" x14ac:dyDescent="0.15"/>
    <row r="75" spans="1:10" x14ac:dyDescent="0.15">
      <c r="A75" t="s">
        <v>245</v>
      </c>
    </row>
    <row r="76" spans="1:10" ht="14.25" thickBot="1" x14ac:dyDescent="0.2">
      <c r="A76" t="s">
        <v>242</v>
      </c>
      <c r="C76" s="222">
        <f>I20</f>
        <v>0</v>
      </c>
      <c r="D76" t="s">
        <v>251</v>
      </c>
    </row>
    <row r="77" spans="1:10" ht="15" thickTop="1" thickBot="1" x14ac:dyDescent="0.2">
      <c r="A77" t="s">
        <v>243</v>
      </c>
      <c r="C77" s="222">
        <f>I41</f>
        <v>0</v>
      </c>
      <c r="D77" t="s">
        <v>251</v>
      </c>
    </row>
    <row r="78" spans="1:10" ht="14.25" thickTop="1" x14ac:dyDescent="0.15"/>
    <row r="79" spans="1:10" x14ac:dyDescent="0.15">
      <c r="A79" t="s">
        <v>246</v>
      </c>
    </row>
    <row r="80" spans="1:10" ht="14.25" thickBot="1" x14ac:dyDescent="0.2">
      <c r="A80" t="s">
        <v>242</v>
      </c>
      <c r="C80" s="222">
        <f>J11</f>
        <v>0</v>
      </c>
      <c r="D80" t="s">
        <v>251</v>
      </c>
    </row>
    <row r="81" spans="1:4" ht="15" thickTop="1" thickBot="1" x14ac:dyDescent="0.2">
      <c r="A81" t="s">
        <v>243</v>
      </c>
      <c r="C81" s="222">
        <f>J32</f>
        <v>0</v>
      </c>
      <c r="D81" t="s">
        <v>251</v>
      </c>
    </row>
    <row r="82" spans="1:4" ht="14.25" thickTop="1" x14ac:dyDescent="0.15"/>
    <row r="83" spans="1:4" x14ac:dyDescent="0.15">
      <c r="A83" t="s">
        <v>247</v>
      </c>
    </row>
    <row r="84" spans="1:4" ht="14.25" thickBot="1" x14ac:dyDescent="0.2">
      <c r="A84" t="s">
        <v>248</v>
      </c>
      <c r="C84" s="222">
        <f>J16+J37</f>
        <v>0</v>
      </c>
      <c r="D84" t="s">
        <v>251</v>
      </c>
    </row>
    <row r="85" spans="1:4" ht="15" thickTop="1" thickBot="1" x14ac:dyDescent="0.2">
      <c r="A85" t="s">
        <v>249</v>
      </c>
      <c r="C85" s="222">
        <f>J17+J38</f>
        <v>0</v>
      </c>
      <c r="D85" t="s">
        <v>251</v>
      </c>
    </row>
    <row r="86" spans="1:4" ht="15" thickTop="1" thickBot="1" x14ac:dyDescent="0.2">
      <c r="A86" t="s">
        <v>250</v>
      </c>
      <c r="C86" s="222">
        <f>J18+J39</f>
        <v>0</v>
      </c>
      <c r="D86" t="s">
        <v>251</v>
      </c>
    </row>
    <row r="87" spans="1:4" ht="14.25" thickTop="1" x14ac:dyDescent="0.15"/>
  </sheetData>
  <mergeCells count="51">
    <mergeCell ref="A30:B30"/>
    <mergeCell ref="A31:B31"/>
    <mergeCell ref="A61:B61"/>
    <mergeCell ref="A40:B40"/>
    <mergeCell ref="A60:B60"/>
    <mergeCell ref="A32:B32"/>
    <mergeCell ref="A62:B62"/>
    <mergeCell ref="A41:B41"/>
    <mergeCell ref="A47:B48"/>
    <mergeCell ref="C47:C48"/>
    <mergeCell ref="E47:I47"/>
    <mergeCell ref="A57:B57"/>
    <mergeCell ref="A54:B54"/>
    <mergeCell ref="A56:B56"/>
    <mergeCell ref="A58:A59"/>
    <mergeCell ref="A51:B51"/>
    <mergeCell ref="A52:B52"/>
    <mergeCell ref="J47:J48"/>
    <mergeCell ref="A55:B55"/>
    <mergeCell ref="C26:C27"/>
    <mergeCell ref="E26:I26"/>
    <mergeCell ref="J26:J27"/>
    <mergeCell ref="A35:B35"/>
    <mergeCell ref="A36:B36"/>
    <mergeCell ref="A34:B34"/>
    <mergeCell ref="A26:B27"/>
    <mergeCell ref="A29:B29"/>
    <mergeCell ref="A37:A38"/>
    <mergeCell ref="A33:B33"/>
    <mergeCell ref="A39:B39"/>
    <mergeCell ref="A49:B49"/>
    <mergeCell ref="A53:B53"/>
    <mergeCell ref="A50:B50"/>
    <mergeCell ref="C5:C6"/>
    <mergeCell ref="E5:I5"/>
    <mergeCell ref="J5:J6"/>
    <mergeCell ref="A15:B15"/>
    <mergeCell ref="A16:A17"/>
    <mergeCell ref="A20:B20"/>
    <mergeCell ref="A7:B7"/>
    <mergeCell ref="A8:B8"/>
    <mergeCell ref="A9:B9"/>
    <mergeCell ref="A19:B19"/>
    <mergeCell ref="A4:B4"/>
    <mergeCell ref="A13:B13"/>
    <mergeCell ref="A18:B18"/>
    <mergeCell ref="A10:B10"/>
    <mergeCell ref="A11:B11"/>
    <mergeCell ref="A5:B6"/>
    <mergeCell ref="A12:B12"/>
    <mergeCell ref="A14:B14"/>
  </mergeCells>
  <phoneticPr fontId="2"/>
  <pageMargins left="0.59055118110236227" right="0.59055118110236227" top="0.98425196850393704" bottom="0.98425196850393704" header="0.51181102362204722" footer="0.51181102362204722"/>
  <pageSetup paperSize="9" scale="6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FD33-E87F-4020-8914-A8B03E1A4843}">
  <sheetPr>
    <tabColor rgb="FF00B0F0"/>
    <pageSetUpPr fitToPage="1"/>
  </sheetPr>
  <dimension ref="A1:M11"/>
  <sheetViews>
    <sheetView view="pageBreakPreview" zoomScaleNormal="100" zoomScaleSheetLayoutView="100" workbookViewId="0">
      <selection activeCell="C2" sqref="C2"/>
    </sheetView>
  </sheetViews>
  <sheetFormatPr defaultRowHeight="13.5" x14ac:dyDescent="0.15"/>
  <cols>
    <col min="1" max="1" width="4" style="1" customWidth="1"/>
    <col min="2" max="2" width="60.75" customWidth="1"/>
    <col min="3" max="3" width="8.125" bestFit="1" customWidth="1"/>
    <col min="4" max="7" width="13" customWidth="1"/>
    <col min="8" max="8" width="13" bestFit="1" customWidth="1"/>
    <col min="9" max="9" width="10.875" customWidth="1"/>
    <col min="10" max="10" width="9" style="1" customWidth="1"/>
    <col min="11" max="11" width="13.375" customWidth="1"/>
  </cols>
  <sheetData>
    <row r="1" spans="1:13" ht="18.75" x14ac:dyDescent="0.2">
      <c r="A1" s="142" t="s">
        <v>293</v>
      </c>
      <c r="J1"/>
      <c r="K1" s="1"/>
    </row>
    <row r="2" spans="1:13" ht="18" customHeight="1" x14ac:dyDescent="0.15">
      <c r="J2" s="281" t="s">
        <v>291</v>
      </c>
      <c r="K2" s="1"/>
    </row>
    <row r="3" spans="1:13" x14ac:dyDescent="0.15">
      <c r="D3" s="32" t="s">
        <v>269</v>
      </c>
      <c r="E3" s="32" t="s">
        <v>270</v>
      </c>
      <c r="F3" s="32" t="s">
        <v>271</v>
      </c>
      <c r="G3" s="32" t="s">
        <v>272</v>
      </c>
      <c r="H3" s="32" t="s">
        <v>273</v>
      </c>
      <c r="I3" s="32" t="s">
        <v>274</v>
      </c>
      <c r="J3"/>
      <c r="K3" s="1"/>
    </row>
    <row r="4" spans="1:13" x14ac:dyDescent="0.15">
      <c r="B4" s="115" t="s">
        <v>183</v>
      </c>
      <c r="C4" s="115"/>
      <c r="D4" s="33" t="s">
        <v>277</v>
      </c>
      <c r="E4" s="33" t="s">
        <v>275</v>
      </c>
      <c r="F4" s="33" t="s">
        <v>276</v>
      </c>
      <c r="G4" s="33" t="s">
        <v>278</v>
      </c>
      <c r="H4" s="33" t="s">
        <v>287</v>
      </c>
      <c r="I4" s="33" t="s">
        <v>288</v>
      </c>
      <c r="J4"/>
      <c r="L4" s="279"/>
    </row>
    <row r="5" spans="1:13" x14ac:dyDescent="0.15">
      <c r="D5" s="1" t="s">
        <v>96</v>
      </c>
      <c r="E5" s="1" t="s">
        <v>97</v>
      </c>
      <c r="F5" s="1" t="s">
        <v>97</v>
      </c>
      <c r="G5" s="1" t="s">
        <v>97</v>
      </c>
      <c r="H5" s="1" t="s">
        <v>97</v>
      </c>
      <c r="I5" s="1" t="s">
        <v>97</v>
      </c>
      <c r="J5"/>
      <c r="K5" s="1"/>
      <c r="L5" s="4"/>
    </row>
    <row r="6" spans="1:13" x14ac:dyDescent="0.15">
      <c r="A6" s="265" t="s">
        <v>27</v>
      </c>
      <c r="B6" s="266" t="s">
        <v>296</v>
      </c>
      <c r="C6" s="269"/>
      <c r="D6" s="267"/>
      <c r="E6" s="267"/>
      <c r="F6" s="267"/>
      <c r="G6" s="267"/>
      <c r="H6" s="267"/>
      <c r="I6" s="268"/>
      <c r="J6" s="277"/>
      <c r="K6" s="280"/>
    </row>
    <row r="7" spans="1:13" x14ac:dyDescent="0.15">
      <c r="A7" s="271" t="s">
        <v>26</v>
      </c>
      <c r="B7" s="272" t="s">
        <v>294</v>
      </c>
      <c r="C7" s="275" t="s">
        <v>292</v>
      </c>
      <c r="D7" s="270"/>
      <c r="E7" s="282" t="e">
        <f>(E6/$D$6)^(1/1)-1</f>
        <v>#DIV/0!</v>
      </c>
      <c r="F7" s="282" t="e">
        <f>(F6/$E$6)^(1/1)-1</f>
        <v>#DIV/0!</v>
      </c>
      <c r="G7" s="282" t="e">
        <f>(G6/$F$6)^(1/1)-1</f>
        <v>#DIV/0!</v>
      </c>
      <c r="H7" s="282" t="e">
        <f>(H6/$G$6)^(1/1)-1</f>
        <v>#DIV/0!</v>
      </c>
      <c r="I7" s="282" t="e">
        <f>(I6/$H$6)^(1/1)-1</f>
        <v>#DIV/0!</v>
      </c>
      <c r="K7" s="4"/>
    </row>
    <row r="8" spans="1:13" x14ac:dyDescent="0.15">
      <c r="A8" s="291"/>
      <c r="B8" s="292" t="s">
        <v>295</v>
      </c>
      <c r="C8" s="273"/>
      <c r="D8" s="276"/>
      <c r="E8" s="274" t="str">
        <f>IF(ISNUMBER(E7),IF(E7&gt;=2.5%,"達成","未達成"),"未達成")</f>
        <v>未達成</v>
      </c>
      <c r="F8" s="274" t="str">
        <f>IF(ISNUMBER(F7),IF(F7&gt;=2.5%,"達成","未達成"),"未達成")</f>
        <v>未達成</v>
      </c>
      <c r="G8" s="274" t="str">
        <f>IF(ISNUMBER(G7),IF(G7&gt;=2.5%,"達成","未達成"),"未達成")</f>
        <v>未達成</v>
      </c>
      <c r="H8" s="274" t="str">
        <f>IF(ISNUMBER(H7),IF(H7&gt;=2.5%,"達成","未達成"),"未達成")</f>
        <v>未達成</v>
      </c>
      <c r="I8" s="274" t="str">
        <f>IF(ISNUMBER(I7),IF(I7&gt;=2.5%,"達成","未達成"),"未達成")</f>
        <v>未達成</v>
      </c>
      <c r="J8" s="277"/>
      <c r="K8" s="280"/>
    </row>
    <row r="9" spans="1:13" x14ac:dyDescent="0.15">
      <c r="A9" s="289"/>
      <c r="B9" s="283"/>
      <c r="C9" s="285"/>
      <c r="D9" s="286"/>
      <c r="E9" s="287"/>
      <c r="F9" s="287"/>
      <c r="G9" s="287"/>
      <c r="H9" s="287"/>
      <c r="I9" s="287"/>
      <c r="J9" s="277"/>
      <c r="K9" s="278"/>
      <c r="L9" s="278"/>
      <c r="M9" s="278"/>
    </row>
    <row r="10" spans="1:13" x14ac:dyDescent="0.15">
      <c r="A10" s="290"/>
      <c r="B10" s="284"/>
      <c r="C10" s="284"/>
      <c r="D10" s="288"/>
      <c r="E10" s="288"/>
      <c r="F10" s="288"/>
      <c r="G10" s="288"/>
      <c r="H10" s="288"/>
      <c r="I10" s="288"/>
      <c r="J10" s="277"/>
      <c r="K10" s="278"/>
      <c r="L10" s="278"/>
      <c r="M10" s="278"/>
    </row>
    <row r="11" spans="1:13" x14ac:dyDescent="0.15">
      <c r="A11" s="290"/>
      <c r="B11" s="284"/>
      <c r="C11" s="284"/>
      <c r="D11" s="286"/>
      <c r="E11" s="287"/>
      <c r="F11" s="287"/>
      <c r="G11" s="287"/>
      <c r="H11" s="287"/>
      <c r="I11" s="287"/>
      <c r="J11" s="277"/>
      <c r="K11" s="278"/>
      <c r="L11" s="278"/>
      <c r="M11" s="278"/>
    </row>
  </sheetData>
  <phoneticPr fontId="2"/>
  <conditionalFormatting sqref="D6:I11">
    <cfRule type="expression" dxfId="0" priority="2">
      <formula>D$11="－"</formula>
    </cfRule>
  </conditionalFormatting>
  <dataValidations count="1">
    <dataValidation imeMode="halfAlpha" allowBlank="1" showInputMessage="1" showErrorMessage="1" sqref="D10:I10 E6:I6 D6:D7" xr:uid="{1D4C2B33-5190-4EC7-A3B8-772C23B3EA68}"/>
  </dataValidations>
  <pageMargins left="0.7" right="0.7" top="0.75" bottom="0.75" header="0.3" footer="0.3"/>
  <pageSetup paperSize="9" scale="7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L48"/>
  <sheetViews>
    <sheetView view="pageBreakPreview" topLeftCell="A23" zoomScaleNormal="100" zoomScaleSheetLayoutView="100" workbookViewId="0">
      <selection activeCell="E6" sqref="E6"/>
    </sheetView>
  </sheetViews>
  <sheetFormatPr defaultRowHeight="13.5" outlineLevelCol="2" x14ac:dyDescent="0.15"/>
  <cols>
    <col min="1" max="1" width="8.5" style="47" customWidth="1"/>
    <col min="2" max="2" width="15.5" style="47" customWidth="1"/>
    <col min="3" max="3" width="11.375" style="47" customWidth="1"/>
    <col min="4" max="4" width="6.125" style="136" customWidth="1"/>
    <col min="5" max="5" width="16.25" style="47" customWidth="1"/>
    <col min="6" max="7" width="16.25" style="47" customWidth="1" outlineLevel="1"/>
    <col min="8" max="9" width="14.75" style="47" customWidth="1" outlineLevel="2"/>
    <col min="10" max="10" width="14.25" style="47" customWidth="1"/>
    <col min="11" max="11" width="58.875" style="47" customWidth="1"/>
    <col min="12" max="12" width="26.75" style="47" customWidth="1"/>
    <col min="13" max="16384" width="9" style="47"/>
  </cols>
  <sheetData>
    <row r="1" spans="1:12" customFormat="1" ht="18.75" x14ac:dyDescent="0.2">
      <c r="A1" s="142" t="s">
        <v>225</v>
      </c>
      <c r="B1" s="27"/>
      <c r="J1" s="1"/>
    </row>
    <row r="3" spans="1:12" s="42" customFormat="1" ht="18.75" customHeight="1" thickBot="1" x14ac:dyDescent="0.2">
      <c r="A3" s="38"/>
      <c r="B3" s="39"/>
      <c r="C3" s="135" t="s">
        <v>215</v>
      </c>
      <c r="D3" s="40"/>
      <c r="E3" s="41" t="s">
        <v>96</v>
      </c>
      <c r="F3" s="41"/>
      <c r="G3" s="41"/>
      <c r="H3" s="40"/>
      <c r="I3" s="40"/>
      <c r="J3" s="41" t="s">
        <v>110</v>
      </c>
      <c r="K3" s="115" t="s">
        <v>183</v>
      </c>
    </row>
    <row r="4" spans="1:12" s="42" customFormat="1" ht="18.75" customHeight="1" x14ac:dyDescent="0.15">
      <c r="A4" s="208"/>
      <c r="B4" s="209"/>
      <c r="C4" s="209" t="str">
        <f>生産性向上・新需要!C3</f>
        <v>2023年度【実績】</v>
      </c>
      <c r="D4" s="354" t="s">
        <v>212</v>
      </c>
      <c r="E4" s="209" t="str">
        <f>C4</f>
        <v>2023年度【実績】</v>
      </c>
      <c r="F4" s="209" t="str">
        <f>生産性向上・新需要!D3</f>
        <v>2024年度【計画】</v>
      </c>
      <c r="G4" s="209" t="str">
        <f>生産性向上・新需要!E3</f>
        <v>2025年度【計画】</v>
      </c>
      <c r="H4" s="209" t="str">
        <f>生産性向上・新需要!F3</f>
        <v>2026年度【計画】</v>
      </c>
      <c r="I4" s="209" t="str">
        <f>生産性向上・新需要!G3</f>
        <v>2027年度【計画】</v>
      </c>
      <c r="J4" s="209" t="str">
        <f>生産性向上・新需要!H3</f>
        <v>2028年度【計画】</v>
      </c>
      <c r="K4" s="352" t="s">
        <v>234</v>
      </c>
    </row>
    <row r="5" spans="1:12" s="42" customFormat="1" ht="18.75" customHeight="1" thickBot="1" x14ac:dyDescent="0.2">
      <c r="A5" s="210"/>
      <c r="B5" s="205"/>
      <c r="C5" s="205" t="str">
        <f>生産性向上・新需要!C4</f>
        <v>2024年3月末</v>
      </c>
      <c r="D5" s="355"/>
      <c r="E5" s="205" t="str">
        <f>C5</f>
        <v>2024年3月末</v>
      </c>
      <c r="F5" s="205" t="str">
        <f>生産性向上・新需要!D4</f>
        <v>2025年3月末</v>
      </c>
      <c r="G5" s="205" t="str">
        <f>生産性向上・新需要!E4</f>
        <v>2026年3月末</v>
      </c>
      <c r="H5" s="205" t="str">
        <f>生産性向上・新需要!F4</f>
        <v>2027年3月末</v>
      </c>
      <c r="I5" s="205" t="str">
        <f>生産性向上・新需要!G4</f>
        <v>2028年3月末</v>
      </c>
      <c r="J5" s="205" t="str">
        <f>生産性向上・新需要!H4</f>
        <v>2029年3月末</v>
      </c>
      <c r="K5" s="353"/>
    </row>
    <row r="6" spans="1:12" ht="18.95" customHeight="1" x14ac:dyDescent="0.15">
      <c r="A6" s="358" t="s">
        <v>99</v>
      </c>
      <c r="B6" s="359"/>
      <c r="C6" s="44"/>
      <c r="D6" s="45">
        <f>E6-C6</f>
        <v>0</v>
      </c>
      <c r="E6" s="44"/>
      <c r="F6" s="44"/>
      <c r="G6" s="44"/>
      <c r="H6" s="44"/>
      <c r="I6" s="44"/>
      <c r="J6" s="150"/>
      <c r="K6" s="147"/>
      <c r="L6" s="143"/>
    </row>
    <row r="7" spans="1:12" ht="18.95" customHeight="1" x14ac:dyDescent="0.15">
      <c r="A7" s="358" t="s">
        <v>111</v>
      </c>
      <c r="B7" s="360"/>
      <c r="C7" s="44"/>
      <c r="D7" s="45">
        <f>E7-C7</f>
        <v>0</v>
      </c>
      <c r="E7" s="44"/>
      <c r="F7" s="44"/>
      <c r="G7" s="44"/>
      <c r="H7" s="44"/>
      <c r="I7" s="44"/>
      <c r="J7" s="150"/>
      <c r="K7" s="147"/>
      <c r="L7" s="143"/>
    </row>
    <row r="8" spans="1:12" ht="18.95" customHeight="1" x14ac:dyDescent="0.15">
      <c r="A8" s="43"/>
      <c r="B8" s="133" t="s">
        <v>207</v>
      </c>
      <c r="C8" s="44"/>
      <c r="D8" s="45"/>
      <c r="E8" s="44"/>
      <c r="F8" s="44"/>
      <c r="G8" s="44"/>
      <c r="H8" s="44"/>
      <c r="I8" s="44"/>
      <c r="J8" s="150"/>
      <c r="K8" s="147"/>
      <c r="L8" s="143"/>
    </row>
    <row r="9" spans="1:12" ht="18.95" customHeight="1" x14ac:dyDescent="0.15">
      <c r="A9" s="43"/>
      <c r="B9" s="133" t="s">
        <v>205</v>
      </c>
      <c r="C9" s="44"/>
      <c r="D9" s="49"/>
      <c r="E9" s="44"/>
      <c r="F9" s="44"/>
      <c r="G9" s="44"/>
      <c r="H9" s="44"/>
      <c r="I9" s="44"/>
      <c r="J9" s="150"/>
      <c r="K9" s="147"/>
      <c r="L9" s="143"/>
    </row>
    <row r="10" spans="1:12" ht="18.95" customHeight="1" x14ac:dyDescent="0.15">
      <c r="A10" s="361" t="s">
        <v>112</v>
      </c>
      <c r="B10" s="362"/>
      <c r="C10" s="175">
        <f>C6-C7</f>
        <v>0</v>
      </c>
      <c r="D10" s="176">
        <f>E10-C10</f>
        <v>0</v>
      </c>
      <c r="E10" s="175">
        <f>E6-E7</f>
        <v>0</v>
      </c>
      <c r="F10" s="175">
        <f t="shared" ref="F10:G10" si="0">F6-F7</f>
        <v>0</v>
      </c>
      <c r="G10" s="175">
        <f t="shared" si="0"/>
        <v>0</v>
      </c>
      <c r="H10" s="175">
        <f>H6-H7</f>
        <v>0</v>
      </c>
      <c r="I10" s="175">
        <f>I6-I7</f>
        <v>0</v>
      </c>
      <c r="J10" s="177">
        <f>J6-J7</f>
        <v>0</v>
      </c>
      <c r="K10" s="178"/>
      <c r="L10" s="143"/>
    </row>
    <row r="11" spans="1:12" ht="18.95" customHeight="1" x14ac:dyDescent="0.15">
      <c r="A11" s="144"/>
      <c r="B11" s="48" t="s">
        <v>113</v>
      </c>
      <c r="C11" s="49" t="e">
        <f>C10/C6</f>
        <v>#DIV/0!</v>
      </c>
      <c r="D11" s="49"/>
      <c r="E11" s="49" t="e">
        <f>E10/E6</f>
        <v>#DIV/0!</v>
      </c>
      <c r="F11" s="49" t="e">
        <f>F10/F6</f>
        <v>#DIV/0!</v>
      </c>
      <c r="G11" s="49" t="e">
        <f t="shared" ref="G11" si="1">G10/G6</f>
        <v>#DIV/0!</v>
      </c>
      <c r="H11" s="49" t="e">
        <f>H10/H6</f>
        <v>#DIV/0!</v>
      </c>
      <c r="I11" s="49" t="e">
        <f>I10/I6</f>
        <v>#DIV/0!</v>
      </c>
      <c r="J11" s="151" t="e">
        <f>J10/J6</f>
        <v>#DIV/0!</v>
      </c>
      <c r="K11" s="148"/>
      <c r="L11" s="143"/>
    </row>
    <row r="12" spans="1:12" ht="18.95" customHeight="1" x14ac:dyDescent="0.15">
      <c r="A12" s="145" t="s">
        <v>114</v>
      </c>
      <c r="B12" s="50"/>
      <c r="C12" s="44"/>
      <c r="D12" s="45">
        <f>E12-C12</f>
        <v>0</v>
      </c>
      <c r="E12" s="44"/>
      <c r="F12" s="44"/>
      <c r="G12" s="44"/>
      <c r="H12" s="44"/>
      <c r="I12" s="44"/>
      <c r="J12" s="150"/>
      <c r="K12" s="148"/>
      <c r="L12" s="143"/>
    </row>
    <row r="13" spans="1:12" ht="18.95" customHeight="1" x14ac:dyDescent="0.15">
      <c r="A13" s="146"/>
      <c r="B13" s="133" t="s">
        <v>207</v>
      </c>
      <c r="C13" s="44"/>
      <c r="D13" s="45"/>
      <c r="E13" s="44"/>
      <c r="F13" s="44"/>
      <c r="G13" s="44"/>
      <c r="H13" s="44"/>
      <c r="I13" s="44"/>
      <c r="J13" s="150"/>
      <c r="K13" s="148"/>
      <c r="L13" s="143"/>
    </row>
    <row r="14" spans="1:12" ht="18.95" customHeight="1" x14ac:dyDescent="0.15">
      <c r="A14" s="146"/>
      <c r="B14" s="133" t="s">
        <v>205</v>
      </c>
      <c r="C14" s="44"/>
      <c r="D14" s="45"/>
      <c r="E14" s="44"/>
      <c r="F14" s="44"/>
      <c r="G14" s="44"/>
      <c r="H14" s="44"/>
      <c r="I14" s="44"/>
      <c r="J14" s="150"/>
      <c r="K14" s="148"/>
      <c r="L14" s="143"/>
    </row>
    <row r="15" spans="1:12" ht="18.95" customHeight="1" x14ac:dyDescent="0.15">
      <c r="A15" s="146"/>
      <c r="B15" s="133" t="s">
        <v>206</v>
      </c>
      <c r="C15" s="44"/>
      <c r="D15" s="45"/>
      <c r="E15" s="44"/>
      <c r="F15" s="44"/>
      <c r="G15" s="44"/>
      <c r="H15" s="44"/>
      <c r="I15" s="44"/>
      <c r="J15" s="150"/>
      <c r="K15" s="148"/>
      <c r="L15" s="143"/>
    </row>
    <row r="16" spans="1:12" ht="18.95" customHeight="1" x14ac:dyDescent="0.15">
      <c r="A16" s="144"/>
      <c r="B16" s="51" t="s">
        <v>128</v>
      </c>
      <c r="C16" s="49" t="e">
        <f>C12/C6</f>
        <v>#DIV/0!</v>
      </c>
      <c r="D16" s="45"/>
      <c r="E16" s="49" t="e">
        <f>E12/E6</f>
        <v>#DIV/0!</v>
      </c>
      <c r="F16" s="49" t="e">
        <f t="shared" ref="F16:G16" si="2">F12/F6</f>
        <v>#DIV/0!</v>
      </c>
      <c r="G16" s="49" t="e">
        <f t="shared" si="2"/>
        <v>#DIV/0!</v>
      </c>
      <c r="H16" s="49" t="e">
        <f>H12/H6</f>
        <v>#DIV/0!</v>
      </c>
      <c r="I16" s="49" t="e">
        <f>I12/I6</f>
        <v>#DIV/0!</v>
      </c>
      <c r="J16" s="151" t="e">
        <f>J12/J6</f>
        <v>#DIV/0!</v>
      </c>
      <c r="K16" s="148"/>
      <c r="L16" s="143"/>
    </row>
    <row r="17" spans="1:12" ht="18.95" customHeight="1" x14ac:dyDescent="0.15">
      <c r="A17" s="211" t="s">
        <v>115</v>
      </c>
      <c r="B17" s="179"/>
      <c r="C17" s="175">
        <f>C10-C12</f>
        <v>0</v>
      </c>
      <c r="D17" s="176">
        <f>E17-C17</f>
        <v>0</v>
      </c>
      <c r="E17" s="175">
        <f>E10-E12</f>
        <v>0</v>
      </c>
      <c r="F17" s="175">
        <f t="shared" ref="F17:G17" si="3">F10-F12</f>
        <v>0</v>
      </c>
      <c r="G17" s="175">
        <f t="shared" si="3"/>
        <v>0</v>
      </c>
      <c r="H17" s="175">
        <f>H10-H12</f>
        <v>0</v>
      </c>
      <c r="I17" s="175">
        <f>I10-I12</f>
        <v>0</v>
      </c>
      <c r="J17" s="177">
        <f>J10-J12</f>
        <v>0</v>
      </c>
      <c r="K17" s="178"/>
      <c r="L17" s="143"/>
    </row>
    <row r="18" spans="1:12" x14ac:dyDescent="0.15">
      <c r="A18" s="59"/>
      <c r="B18" s="53" t="s">
        <v>116</v>
      </c>
      <c r="C18" s="45"/>
      <c r="D18" s="45"/>
      <c r="E18" s="45"/>
      <c r="F18" s="45"/>
      <c r="G18" s="45"/>
      <c r="H18" s="45"/>
      <c r="I18" s="45"/>
      <c r="J18" s="152"/>
      <c r="K18" s="148"/>
      <c r="L18" s="143"/>
    </row>
    <row r="19" spans="1:12" ht="18.95" customHeight="1" x14ac:dyDescent="0.15">
      <c r="A19" s="144"/>
      <c r="B19" s="54"/>
      <c r="C19" s="45"/>
      <c r="D19" s="45"/>
      <c r="E19" s="45"/>
      <c r="F19" s="45"/>
      <c r="G19" s="45"/>
      <c r="H19" s="45"/>
      <c r="I19" s="45"/>
      <c r="J19" s="152"/>
      <c r="K19" s="148"/>
      <c r="L19" s="143"/>
    </row>
    <row r="20" spans="1:12" ht="18.95" customHeight="1" x14ac:dyDescent="0.15">
      <c r="A20" s="144"/>
      <c r="C20" s="45"/>
      <c r="D20" s="45"/>
      <c r="E20" s="45"/>
      <c r="F20" s="45"/>
      <c r="G20" s="45"/>
      <c r="H20" s="45"/>
      <c r="I20" s="45"/>
      <c r="J20" s="152"/>
      <c r="K20" s="148"/>
      <c r="L20" s="143"/>
    </row>
    <row r="21" spans="1:12" ht="18.95" customHeight="1" x14ac:dyDescent="0.15">
      <c r="A21" s="144"/>
      <c r="B21" s="53" t="s">
        <v>117</v>
      </c>
      <c r="C21" s="45"/>
      <c r="D21" s="45"/>
      <c r="E21" s="45"/>
      <c r="F21" s="45"/>
      <c r="G21" s="45"/>
      <c r="H21" s="45"/>
      <c r="I21" s="45"/>
      <c r="J21" s="152"/>
      <c r="K21" s="148"/>
      <c r="L21" s="143"/>
    </row>
    <row r="22" spans="1:12" ht="18.95" customHeight="1" x14ac:dyDescent="0.15">
      <c r="A22" s="60"/>
      <c r="B22" s="53"/>
      <c r="C22" s="45"/>
      <c r="D22" s="45"/>
      <c r="E22" s="45"/>
      <c r="F22" s="45"/>
      <c r="G22" s="45"/>
      <c r="H22" s="45"/>
      <c r="I22" s="45"/>
      <c r="J22" s="152"/>
      <c r="K22" s="148"/>
      <c r="L22" s="143"/>
    </row>
    <row r="23" spans="1:12" ht="18.95" customHeight="1" x14ac:dyDescent="0.15">
      <c r="A23" s="57" t="s">
        <v>118</v>
      </c>
      <c r="B23" s="55"/>
      <c r="C23" s="44">
        <f>SUM(C18:C22)</f>
        <v>0</v>
      </c>
      <c r="D23" s="45">
        <f>E23-C23</f>
        <v>0</v>
      </c>
      <c r="E23" s="44">
        <f>SUM(E18:E22)</f>
        <v>0</v>
      </c>
      <c r="F23" s="44">
        <f t="shared" ref="F23" si="4">SUM(F18:F22)</f>
        <v>0</v>
      </c>
      <c r="G23" s="44">
        <f>SUM(G18:G22)</f>
        <v>0</v>
      </c>
      <c r="H23" s="44">
        <f>SUM(H18:H22)</f>
        <v>0</v>
      </c>
      <c r="I23" s="44">
        <f>SUM(I18:I22)</f>
        <v>0</v>
      </c>
      <c r="J23" s="150">
        <f>SUM(J18:J22)</f>
        <v>0</v>
      </c>
      <c r="K23" s="148"/>
      <c r="L23" s="143"/>
    </row>
    <row r="24" spans="1:12" ht="18.95" customHeight="1" x14ac:dyDescent="0.15">
      <c r="A24" s="59"/>
      <c r="B24" s="53" t="s">
        <v>119</v>
      </c>
      <c r="C24" s="45"/>
      <c r="D24" s="45"/>
      <c r="E24" s="45"/>
      <c r="F24" s="45"/>
      <c r="G24" s="45"/>
      <c r="H24" s="45"/>
      <c r="I24" s="45"/>
      <c r="J24" s="152"/>
      <c r="K24" s="148"/>
      <c r="L24" s="143"/>
    </row>
    <row r="25" spans="1:12" ht="18.95" customHeight="1" x14ac:dyDescent="0.15">
      <c r="A25" s="60"/>
      <c r="B25" s="53"/>
      <c r="C25" s="45"/>
      <c r="D25" s="45"/>
      <c r="E25" s="45"/>
      <c r="F25" s="45"/>
      <c r="G25" s="45"/>
      <c r="H25" s="45"/>
      <c r="I25" s="45"/>
      <c r="J25" s="152"/>
      <c r="K25" s="148"/>
      <c r="L25" s="143"/>
    </row>
    <row r="26" spans="1:12" ht="18.95" customHeight="1" x14ac:dyDescent="0.15">
      <c r="A26" s="60"/>
      <c r="C26" s="45"/>
      <c r="D26" s="45"/>
      <c r="E26" s="45"/>
      <c r="F26" s="45"/>
      <c r="G26" s="45"/>
      <c r="H26" s="45"/>
      <c r="I26" s="45"/>
      <c r="J26" s="152"/>
      <c r="K26" s="148"/>
      <c r="L26" s="143"/>
    </row>
    <row r="27" spans="1:12" ht="18.95" customHeight="1" x14ac:dyDescent="0.15">
      <c r="A27" s="60"/>
      <c r="B27" s="53" t="s">
        <v>120</v>
      </c>
      <c r="C27" s="45"/>
      <c r="D27" s="45"/>
      <c r="E27" s="45"/>
      <c r="F27" s="45"/>
      <c r="G27" s="45"/>
      <c r="H27" s="45"/>
      <c r="I27" s="45"/>
      <c r="J27" s="152"/>
      <c r="K27" s="148"/>
      <c r="L27" s="143"/>
    </row>
    <row r="28" spans="1:12" ht="18.95" customHeight="1" x14ac:dyDescent="0.15">
      <c r="A28" s="60"/>
      <c r="B28" s="53"/>
      <c r="C28" s="45"/>
      <c r="D28" s="45"/>
      <c r="E28" s="45"/>
      <c r="F28" s="45"/>
      <c r="G28" s="45"/>
      <c r="H28" s="45"/>
      <c r="I28" s="45"/>
      <c r="J28" s="152"/>
      <c r="K28" s="148"/>
      <c r="L28" s="143"/>
    </row>
    <row r="29" spans="1:12" ht="18.95" customHeight="1" x14ac:dyDescent="0.15">
      <c r="A29" s="57" t="s">
        <v>121</v>
      </c>
      <c r="B29" s="55"/>
      <c r="C29" s="44">
        <f>SUM(C24:C28)</f>
        <v>0</v>
      </c>
      <c r="D29" s="45">
        <f>E29-C29</f>
        <v>0</v>
      </c>
      <c r="E29" s="44">
        <f>SUM(E24:E28)</f>
        <v>0</v>
      </c>
      <c r="F29" s="44">
        <f t="shared" ref="F29:G29" si="5">SUM(F24:F28)</f>
        <v>0</v>
      </c>
      <c r="G29" s="44">
        <f t="shared" si="5"/>
        <v>0</v>
      </c>
      <c r="H29" s="44">
        <f>SUM(H24:H28)</f>
        <v>0</v>
      </c>
      <c r="I29" s="44">
        <f>SUM(I24:I28)</f>
        <v>0</v>
      </c>
      <c r="J29" s="150">
        <f>SUM(J24:J28)</f>
        <v>0</v>
      </c>
      <c r="K29" s="148"/>
      <c r="L29" s="143"/>
    </row>
    <row r="30" spans="1:12" ht="18.95" customHeight="1" x14ac:dyDescent="0.15">
      <c r="A30" s="43"/>
      <c r="B30" s="56"/>
      <c r="C30" s="44"/>
      <c r="D30" s="45"/>
      <c r="E30" s="44"/>
      <c r="F30" s="44"/>
      <c r="G30" s="44"/>
      <c r="H30" s="44"/>
      <c r="I30" s="44"/>
      <c r="J30" s="150"/>
      <c r="K30" s="148"/>
      <c r="L30" s="143"/>
    </row>
    <row r="31" spans="1:12" ht="18.95" customHeight="1" x14ac:dyDescent="0.15">
      <c r="A31" s="361" t="s">
        <v>122</v>
      </c>
      <c r="B31" s="363"/>
      <c r="C31" s="175">
        <f>C17+C23-C29</f>
        <v>0</v>
      </c>
      <c r="D31" s="176">
        <f>E31-C31</f>
        <v>0</v>
      </c>
      <c r="E31" s="175">
        <f>E17+E23-E29</f>
        <v>0</v>
      </c>
      <c r="F31" s="175">
        <f t="shared" ref="F31:G31" si="6">F17+F23-F29</f>
        <v>0</v>
      </c>
      <c r="G31" s="175">
        <f t="shared" si="6"/>
        <v>0</v>
      </c>
      <c r="H31" s="175">
        <f>H17+H23-H29</f>
        <v>0</v>
      </c>
      <c r="I31" s="175">
        <f>I17+I23-I29</f>
        <v>0</v>
      </c>
      <c r="J31" s="177">
        <f>J17+J23-J29</f>
        <v>0</v>
      </c>
      <c r="K31" s="178"/>
      <c r="L31" s="143"/>
    </row>
    <row r="32" spans="1:12" ht="18.95" customHeight="1" x14ac:dyDescent="0.15">
      <c r="A32" s="59"/>
      <c r="B32" s="53"/>
      <c r="C32" s="45"/>
      <c r="D32" s="45"/>
      <c r="E32" s="45"/>
      <c r="F32" s="45"/>
      <c r="G32" s="45"/>
      <c r="H32" s="45"/>
      <c r="I32" s="45"/>
      <c r="J32" s="152"/>
      <c r="K32" s="148"/>
      <c r="L32" s="143"/>
    </row>
    <row r="33" spans="1:12" ht="18.95" customHeight="1" x14ac:dyDescent="0.15">
      <c r="A33" s="60"/>
      <c r="B33" s="53"/>
      <c r="C33" s="45"/>
      <c r="D33" s="45"/>
      <c r="E33" s="45"/>
      <c r="F33" s="45"/>
      <c r="G33" s="45"/>
      <c r="H33" s="45"/>
      <c r="I33" s="45"/>
      <c r="J33" s="152"/>
      <c r="K33" s="148"/>
      <c r="L33" s="143"/>
    </row>
    <row r="34" spans="1:12" ht="18.95" customHeight="1" x14ac:dyDescent="0.15">
      <c r="A34" s="60"/>
      <c r="B34" s="53"/>
      <c r="C34" s="45"/>
      <c r="D34" s="45"/>
      <c r="E34" s="45"/>
      <c r="F34" s="45"/>
      <c r="G34" s="45"/>
      <c r="H34" s="45"/>
      <c r="I34" s="45"/>
      <c r="J34" s="152"/>
      <c r="K34" s="148"/>
      <c r="L34" s="143"/>
    </row>
    <row r="35" spans="1:12" ht="18.95" customHeight="1" x14ac:dyDescent="0.15">
      <c r="A35" s="60"/>
      <c r="B35" s="53"/>
      <c r="C35" s="45"/>
      <c r="D35" s="45"/>
      <c r="E35" s="45"/>
      <c r="F35" s="45"/>
      <c r="G35" s="45"/>
      <c r="H35" s="45"/>
      <c r="I35" s="45"/>
      <c r="J35" s="152"/>
      <c r="K35" s="148"/>
      <c r="L35" s="143"/>
    </row>
    <row r="36" spans="1:12" ht="18.95" customHeight="1" x14ac:dyDescent="0.15">
      <c r="A36" s="57" t="s">
        <v>123</v>
      </c>
      <c r="B36" s="58"/>
      <c r="C36" s="44">
        <f>SUM(C32:C35)</f>
        <v>0</v>
      </c>
      <c r="D36" s="45">
        <f>E36-C36</f>
        <v>0</v>
      </c>
      <c r="E36" s="44">
        <f>SUM(E32:E35)</f>
        <v>0</v>
      </c>
      <c r="F36" s="44">
        <f t="shared" ref="F36:G36" si="7">SUM(F32:F35)</f>
        <v>0</v>
      </c>
      <c r="G36" s="44">
        <f t="shared" si="7"/>
        <v>0</v>
      </c>
      <c r="H36" s="44">
        <f>SUM(H32:H35)</f>
        <v>0</v>
      </c>
      <c r="I36" s="44">
        <f>SUM(I32:I35)</f>
        <v>0</v>
      </c>
      <c r="J36" s="150">
        <f>SUM(J32:J35)</f>
        <v>0</v>
      </c>
      <c r="K36" s="148"/>
      <c r="L36" s="143"/>
    </row>
    <row r="37" spans="1:12" ht="18.95" customHeight="1" x14ac:dyDescent="0.15">
      <c r="A37" s="59"/>
      <c r="B37" s="53"/>
      <c r="C37" s="45"/>
      <c r="D37" s="45"/>
      <c r="E37" s="45"/>
      <c r="F37" s="45"/>
      <c r="G37" s="45"/>
      <c r="H37" s="45"/>
      <c r="I37" s="45"/>
      <c r="J37" s="152"/>
      <c r="K37" s="148"/>
      <c r="L37" s="143"/>
    </row>
    <row r="38" spans="1:12" ht="18.95" customHeight="1" x14ac:dyDescent="0.15">
      <c r="A38" s="60"/>
      <c r="B38" s="53"/>
      <c r="C38" s="45"/>
      <c r="D38" s="45"/>
      <c r="E38" s="45"/>
      <c r="F38" s="45"/>
      <c r="G38" s="45"/>
      <c r="H38" s="45"/>
      <c r="I38" s="45"/>
      <c r="J38" s="152"/>
      <c r="K38" s="148"/>
      <c r="L38" s="143"/>
    </row>
    <row r="39" spans="1:12" ht="18.95" customHeight="1" x14ac:dyDescent="0.15">
      <c r="A39" s="60"/>
      <c r="B39" s="53"/>
      <c r="C39" s="45"/>
      <c r="D39" s="45"/>
      <c r="E39" s="45"/>
      <c r="F39" s="45"/>
      <c r="G39" s="45"/>
      <c r="H39" s="45"/>
      <c r="I39" s="45"/>
      <c r="J39" s="152"/>
      <c r="K39" s="148"/>
      <c r="L39" s="143"/>
    </row>
    <row r="40" spans="1:12" ht="18.95" customHeight="1" x14ac:dyDescent="0.15">
      <c r="A40" s="60"/>
      <c r="B40" s="53"/>
      <c r="C40" s="45"/>
      <c r="D40" s="45"/>
      <c r="E40" s="45"/>
      <c r="F40" s="45"/>
      <c r="G40" s="45"/>
      <c r="H40" s="45"/>
      <c r="I40" s="45"/>
      <c r="J40" s="152"/>
      <c r="K40" s="148"/>
      <c r="L40" s="143"/>
    </row>
    <row r="41" spans="1:12" ht="18.95" customHeight="1" x14ac:dyDescent="0.15">
      <c r="A41" s="57" t="s">
        <v>124</v>
      </c>
      <c r="B41" s="55"/>
      <c r="C41" s="44">
        <f>SUM(C37:C40)</f>
        <v>0</v>
      </c>
      <c r="D41" s="45">
        <f>E41-C41</f>
        <v>0</v>
      </c>
      <c r="E41" s="44">
        <f>SUM(E37:E40)</f>
        <v>0</v>
      </c>
      <c r="F41" s="44">
        <f t="shared" ref="F41:G41" si="8">SUM(F37:F40)</f>
        <v>0</v>
      </c>
      <c r="G41" s="44">
        <f t="shared" si="8"/>
        <v>0</v>
      </c>
      <c r="H41" s="44">
        <f>SUM(H37:H40)</f>
        <v>0</v>
      </c>
      <c r="I41" s="44">
        <f>SUM(I37:I40)</f>
        <v>0</v>
      </c>
      <c r="J41" s="150">
        <f>SUM(J37:J40)</f>
        <v>0</v>
      </c>
      <c r="K41" s="148"/>
      <c r="L41" s="143"/>
    </row>
    <row r="42" spans="1:12" ht="18.95" customHeight="1" x14ac:dyDescent="0.15">
      <c r="A42" s="52"/>
      <c r="B42" s="56"/>
      <c r="C42" s="45"/>
      <c r="D42" s="45"/>
      <c r="E42" s="45"/>
      <c r="F42" s="45"/>
      <c r="G42" s="45"/>
      <c r="H42" s="45"/>
      <c r="I42" s="45"/>
      <c r="J42" s="152"/>
      <c r="K42" s="148"/>
      <c r="L42" s="143"/>
    </row>
    <row r="43" spans="1:12" ht="18.95" customHeight="1" x14ac:dyDescent="0.15">
      <c r="A43" s="211" t="s">
        <v>125</v>
      </c>
      <c r="B43" s="179"/>
      <c r="C43" s="175">
        <f>C31+C36-C41</f>
        <v>0</v>
      </c>
      <c r="D43" s="176">
        <f>E43-C43</f>
        <v>0</v>
      </c>
      <c r="E43" s="175">
        <f t="shared" ref="E43:J43" si="9">E31+E36-E41</f>
        <v>0</v>
      </c>
      <c r="F43" s="175">
        <f t="shared" si="9"/>
        <v>0</v>
      </c>
      <c r="G43" s="175">
        <f t="shared" si="9"/>
        <v>0</v>
      </c>
      <c r="H43" s="175">
        <f t="shared" si="9"/>
        <v>0</v>
      </c>
      <c r="I43" s="175">
        <f t="shared" si="9"/>
        <v>0</v>
      </c>
      <c r="J43" s="177">
        <f t="shared" si="9"/>
        <v>0</v>
      </c>
      <c r="K43" s="178"/>
      <c r="L43" s="143"/>
    </row>
    <row r="44" spans="1:12" ht="18.95" customHeight="1" x14ac:dyDescent="0.15">
      <c r="A44" s="356" t="s">
        <v>130</v>
      </c>
      <c r="B44" s="364"/>
      <c r="C44" s="44">
        <v>0</v>
      </c>
      <c r="D44" s="134"/>
      <c r="E44" s="44">
        <v>0</v>
      </c>
      <c r="F44" s="44">
        <v>0</v>
      </c>
      <c r="G44" s="44">
        <v>0</v>
      </c>
      <c r="H44" s="44">
        <v>0</v>
      </c>
      <c r="I44" s="44">
        <v>0</v>
      </c>
      <c r="J44" s="150">
        <v>0</v>
      </c>
      <c r="K44" s="148"/>
      <c r="L44" s="143"/>
    </row>
    <row r="45" spans="1:12" ht="18.95" customHeight="1" x14ac:dyDescent="0.15">
      <c r="A45" s="356" t="s">
        <v>129</v>
      </c>
      <c r="B45" s="357"/>
      <c r="C45" s="45">
        <v>0</v>
      </c>
      <c r="E45" s="45">
        <v>0</v>
      </c>
      <c r="F45" s="45">
        <v>0</v>
      </c>
      <c r="G45" s="45">
        <v>0</v>
      </c>
      <c r="H45" s="45">
        <v>0</v>
      </c>
      <c r="I45" s="45">
        <v>0</v>
      </c>
      <c r="J45" s="152">
        <v>0</v>
      </c>
      <c r="K45" s="149"/>
      <c r="L45" s="143"/>
    </row>
    <row r="46" spans="1:12" ht="18.95" customHeight="1" thickBot="1" x14ac:dyDescent="0.2">
      <c r="A46" s="180" t="s">
        <v>126</v>
      </c>
      <c r="B46" s="181"/>
      <c r="C46" s="182">
        <f>C43-C44-C45</f>
        <v>0</v>
      </c>
      <c r="D46" s="183">
        <f>E46-C46</f>
        <v>0</v>
      </c>
      <c r="E46" s="182">
        <f>E43-E44-E45</f>
        <v>0</v>
      </c>
      <c r="F46" s="182">
        <f>F43-F44-F45</f>
        <v>0</v>
      </c>
      <c r="G46" s="182">
        <f t="shared" ref="G46" si="10">G43-G44-G45</f>
        <v>0</v>
      </c>
      <c r="H46" s="182">
        <f>H43-H44-H45</f>
        <v>0</v>
      </c>
      <c r="I46" s="182">
        <f>I43-I44-I45</f>
        <v>0</v>
      </c>
      <c r="J46" s="184">
        <f>J43-J44-J45</f>
        <v>0</v>
      </c>
      <c r="K46" s="185"/>
      <c r="L46" s="143"/>
    </row>
    <row r="47" spans="1:12" ht="18.95" customHeight="1" thickBot="1" x14ac:dyDescent="0.2">
      <c r="A47" s="198" t="s">
        <v>127</v>
      </c>
      <c r="B47" s="199"/>
      <c r="C47" s="200" t="e">
        <f>(C44+C45)/C43</f>
        <v>#DIV/0!</v>
      </c>
      <c r="D47" s="201"/>
      <c r="E47" s="200" t="e">
        <f>(E44+E45)/E43</f>
        <v>#DIV/0!</v>
      </c>
      <c r="F47" s="200" t="e">
        <f t="shared" ref="F47:G47" si="11">(F44+F45)/F43</f>
        <v>#DIV/0!</v>
      </c>
      <c r="G47" s="200" t="e">
        <f t="shared" si="11"/>
        <v>#DIV/0!</v>
      </c>
      <c r="H47" s="200" t="e">
        <f>(H44+H45)/H43</f>
        <v>#DIV/0!</v>
      </c>
      <c r="I47" s="200" t="e">
        <f>(I44+I45)/I43</f>
        <v>#DIV/0!</v>
      </c>
      <c r="J47" s="202" t="e">
        <f>(J44+J45)/J43</f>
        <v>#DIV/0!</v>
      </c>
      <c r="K47" s="203"/>
      <c r="L47" s="46"/>
    </row>
    <row r="48" spans="1:12" ht="11.25" customHeight="1" x14ac:dyDescent="0.15"/>
  </sheetData>
  <mergeCells count="8">
    <mergeCell ref="K4:K5"/>
    <mergeCell ref="D4:D5"/>
    <mergeCell ref="A45:B45"/>
    <mergeCell ref="A6:B6"/>
    <mergeCell ref="A7:B7"/>
    <mergeCell ref="A10:B10"/>
    <mergeCell ref="A31:B31"/>
    <mergeCell ref="A44:B44"/>
  </mergeCells>
  <phoneticPr fontId="2"/>
  <pageMargins left="0.7" right="0.7" top="0.75" bottom="0.75" header="0.3" footer="0.3"/>
  <pageSetup paperSize="9" scale="60" orientation="landscape" r:id="rId1"/>
  <colBreaks count="1" manualBreakCount="1">
    <brk id="11" min="2" max="4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IX82"/>
  <sheetViews>
    <sheetView view="pageBreakPreview" zoomScaleNormal="100" zoomScaleSheetLayoutView="100" workbookViewId="0">
      <selection activeCell="J10" sqref="J10"/>
    </sheetView>
  </sheetViews>
  <sheetFormatPr defaultColWidth="13.5" defaultRowHeight="18.75" customHeight="1" outlineLevelCol="1" x14ac:dyDescent="0.15"/>
  <cols>
    <col min="1" max="1" width="4.25" style="83" customWidth="1"/>
    <col min="2" max="2" width="5.5" style="42" customWidth="1"/>
    <col min="3" max="3" width="25" style="42" customWidth="1"/>
    <col min="4" max="4" width="11.375" style="47" customWidth="1"/>
    <col min="5" max="5" width="6.125" style="136" customWidth="1"/>
    <col min="6" max="6" width="14.75" style="42" customWidth="1" outlineLevel="1" collapsed="1"/>
    <col min="7" max="8" width="14.75" style="42" customWidth="1" outlineLevel="1"/>
    <col min="9" max="10" width="14.75" style="42" customWidth="1" outlineLevel="1" collapsed="1"/>
    <col min="11" max="11" width="14.75" style="42" bestFit="1" customWidth="1"/>
    <col min="12" max="12" width="42.25" style="42" customWidth="1"/>
    <col min="13" max="16384" width="13.5" style="42"/>
  </cols>
  <sheetData>
    <row r="1" spans="1:258" ht="18.75" customHeight="1" x14ac:dyDescent="0.2">
      <c r="A1" s="142" t="s">
        <v>226</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2"/>
      <c r="CG1" s="142"/>
      <c r="CH1" s="142"/>
      <c r="CI1" s="142"/>
      <c r="CJ1" s="142"/>
      <c r="CK1" s="142"/>
      <c r="CL1" s="142"/>
      <c r="CM1" s="142"/>
      <c r="CN1" s="142"/>
      <c r="CO1" s="142"/>
      <c r="CP1" s="142"/>
      <c r="CQ1" s="142"/>
      <c r="CR1" s="142"/>
      <c r="CS1" s="142"/>
      <c r="CT1" s="142"/>
      <c r="CU1" s="142"/>
      <c r="CV1" s="142"/>
      <c r="CW1" s="142"/>
      <c r="CX1" s="142"/>
      <c r="CY1" s="142"/>
      <c r="CZ1" s="142"/>
      <c r="DA1" s="142"/>
      <c r="DB1" s="142"/>
      <c r="DC1" s="142"/>
      <c r="DD1" s="142"/>
      <c r="DE1" s="142"/>
      <c r="DF1" s="142"/>
      <c r="DG1" s="142"/>
      <c r="DH1" s="142"/>
      <c r="DI1" s="142"/>
      <c r="DJ1" s="142"/>
      <c r="DK1" s="142"/>
      <c r="DL1" s="142"/>
      <c r="DM1" s="142"/>
      <c r="DN1" s="142"/>
      <c r="DO1" s="142"/>
      <c r="DP1" s="142"/>
      <c r="DQ1" s="142"/>
      <c r="DR1" s="142"/>
      <c r="DS1" s="142"/>
      <c r="DT1" s="142"/>
      <c r="DU1" s="142"/>
      <c r="DV1" s="142"/>
      <c r="DW1" s="142"/>
      <c r="DX1" s="142"/>
      <c r="DY1" s="142"/>
      <c r="DZ1" s="142"/>
      <c r="EA1" s="142"/>
      <c r="EB1" s="142"/>
      <c r="EC1" s="142"/>
      <c r="ED1" s="142"/>
      <c r="EE1" s="142"/>
      <c r="EF1" s="142"/>
      <c r="EG1" s="142"/>
      <c r="EH1" s="142"/>
      <c r="EI1" s="142"/>
      <c r="EJ1" s="142"/>
      <c r="EK1" s="142"/>
      <c r="EL1" s="142"/>
      <c r="EM1" s="142"/>
      <c r="EN1" s="142"/>
      <c r="EO1" s="142"/>
      <c r="EP1" s="142"/>
      <c r="EQ1" s="142"/>
      <c r="ER1" s="142"/>
      <c r="ES1" s="142"/>
      <c r="ET1" s="142"/>
      <c r="EU1" s="142"/>
      <c r="EV1" s="142"/>
      <c r="EW1" s="142"/>
      <c r="EX1" s="142"/>
      <c r="EY1" s="142"/>
      <c r="EZ1" s="142"/>
      <c r="FA1" s="142"/>
      <c r="FB1" s="142"/>
      <c r="FC1" s="142"/>
      <c r="FD1" s="142"/>
      <c r="FE1" s="142"/>
      <c r="FF1" s="142"/>
      <c r="FG1" s="142"/>
      <c r="FH1" s="142"/>
      <c r="FI1" s="142"/>
      <c r="FJ1" s="142"/>
      <c r="FK1" s="142"/>
      <c r="FL1" s="142"/>
      <c r="FM1" s="142"/>
      <c r="FN1" s="142"/>
      <c r="FO1" s="142"/>
      <c r="FP1" s="142"/>
      <c r="FQ1" s="142"/>
      <c r="FR1" s="142"/>
      <c r="FS1" s="142"/>
      <c r="FT1" s="142"/>
      <c r="FU1" s="142"/>
      <c r="FV1" s="142"/>
      <c r="FW1" s="142"/>
      <c r="FX1" s="142"/>
      <c r="FY1" s="142"/>
      <c r="FZ1" s="142"/>
      <c r="GA1" s="142"/>
      <c r="GB1" s="142"/>
      <c r="GC1" s="142"/>
      <c r="GD1" s="142"/>
      <c r="GE1" s="142"/>
      <c r="GF1" s="142"/>
      <c r="GG1" s="142"/>
      <c r="GH1" s="142"/>
      <c r="GI1" s="142"/>
      <c r="GJ1" s="142"/>
      <c r="GK1" s="142"/>
      <c r="GL1" s="142"/>
      <c r="GM1" s="142"/>
      <c r="GN1" s="142"/>
      <c r="GO1" s="142"/>
      <c r="GP1" s="142"/>
      <c r="GQ1" s="142"/>
      <c r="GR1" s="142"/>
      <c r="GS1" s="142"/>
      <c r="GT1" s="142"/>
      <c r="GU1" s="142"/>
      <c r="GV1" s="142"/>
      <c r="GW1" s="142"/>
      <c r="GX1" s="142"/>
      <c r="GY1" s="142"/>
      <c r="GZ1" s="142"/>
      <c r="HA1" s="142"/>
      <c r="HB1" s="142"/>
      <c r="HC1" s="142"/>
      <c r="HD1" s="142"/>
      <c r="HE1" s="142"/>
      <c r="HF1" s="142"/>
      <c r="HG1" s="142"/>
      <c r="HH1" s="142"/>
      <c r="HI1" s="142"/>
      <c r="HJ1" s="142"/>
      <c r="HK1" s="142"/>
      <c r="HL1" s="142"/>
      <c r="HM1" s="142"/>
      <c r="HN1" s="142"/>
      <c r="HO1" s="142"/>
      <c r="HP1" s="142"/>
      <c r="HQ1" s="142"/>
      <c r="HR1" s="142"/>
      <c r="HS1" s="142"/>
      <c r="HT1" s="142"/>
      <c r="HU1" s="142"/>
      <c r="HV1" s="142"/>
      <c r="HW1" s="142"/>
      <c r="HX1" s="142"/>
      <c r="HY1" s="142"/>
      <c r="HZ1" s="142"/>
      <c r="IA1" s="142"/>
      <c r="IB1" s="142"/>
      <c r="IC1" s="142"/>
      <c r="ID1" s="142"/>
      <c r="IE1" s="142"/>
      <c r="IF1" s="142"/>
      <c r="IG1" s="142"/>
      <c r="IH1" s="142"/>
      <c r="II1" s="142"/>
      <c r="IJ1" s="142"/>
      <c r="IK1" s="142"/>
      <c r="IL1" s="142"/>
      <c r="IM1" s="142"/>
      <c r="IN1" s="142"/>
      <c r="IO1" s="142"/>
      <c r="IP1" s="142"/>
      <c r="IQ1" s="142"/>
      <c r="IR1" s="142"/>
      <c r="IS1" s="142"/>
      <c r="IT1" s="142"/>
      <c r="IU1" s="142"/>
      <c r="IV1" s="142"/>
      <c r="IW1" s="142"/>
      <c r="IX1" s="142"/>
    </row>
    <row r="2" spans="1:258" ht="18.75" customHeight="1" x14ac:dyDescent="0.2">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row>
    <row r="3" spans="1:258" ht="18.75" customHeight="1" thickBot="1" x14ac:dyDescent="0.2">
      <c r="A3" s="61"/>
      <c r="B3" s="38"/>
      <c r="C3" s="39"/>
      <c r="D3" s="135" t="s">
        <v>215</v>
      </c>
      <c r="E3" s="137"/>
      <c r="F3" s="41" t="s">
        <v>96</v>
      </c>
      <c r="G3" s="41"/>
      <c r="H3" s="41"/>
      <c r="I3" s="40"/>
      <c r="J3" s="40"/>
      <c r="K3" s="41" t="s">
        <v>110</v>
      </c>
      <c r="L3" s="115" t="s">
        <v>183</v>
      </c>
    </row>
    <row r="4" spans="1:258" ht="18.75" customHeight="1" x14ac:dyDescent="0.15">
      <c r="A4" s="384"/>
      <c r="B4" s="385"/>
      <c r="C4" s="385"/>
      <c r="D4" s="209" t="str">
        <f>'損益計算書（事業単位）'!C4</f>
        <v>2023年度【実績】</v>
      </c>
      <c r="E4" s="354" t="s">
        <v>212</v>
      </c>
      <c r="F4" s="209" t="str">
        <f>D4</f>
        <v>2023年度【実績】</v>
      </c>
      <c r="G4" s="209" t="str">
        <f>'損益計算書（事業単位）'!F4</f>
        <v>2024年度【計画】</v>
      </c>
      <c r="H4" s="209" t="str">
        <f>'損益計算書（事業単位）'!G4</f>
        <v>2025年度【計画】</v>
      </c>
      <c r="I4" s="209" t="str">
        <f>'損益計算書（事業単位）'!H4</f>
        <v>2026年度【計画】</v>
      </c>
      <c r="J4" s="209" t="str">
        <f>'損益計算書（事業単位）'!I4</f>
        <v>2027年度【計画】</v>
      </c>
      <c r="K4" s="209" t="str">
        <f>'損益計算書（事業単位）'!J4</f>
        <v>2028年度【計画】</v>
      </c>
      <c r="L4" s="352" t="s">
        <v>235</v>
      </c>
    </row>
    <row r="5" spans="1:258" ht="18.75" customHeight="1" thickBot="1" x14ac:dyDescent="0.2">
      <c r="A5" s="386"/>
      <c r="B5" s="387"/>
      <c r="C5" s="387"/>
      <c r="D5" s="205" t="str">
        <f>'損益計算書（事業単位）'!C5</f>
        <v>2024年3月末</v>
      </c>
      <c r="E5" s="388"/>
      <c r="F5" s="205" t="str">
        <f>D5</f>
        <v>2024年3月末</v>
      </c>
      <c r="G5" s="205" t="str">
        <f>'損益計算書（事業単位）'!F5</f>
        <v>2025年3月末</v>
      </c>
      <c r="H5" s="205" t="str">
        <f>'損益計算書（事業単位）'!G5</f>
        <v>2026年3月末</v>
      </c>
      <c r="I5" s="205" t="str">
        <f>'損益計算書（事業単位）'!H5</f>
        <v>2027年3月末</v>
      </c>
      <c r="J5" s="205" t="str">
        <f>'損益計算書（事業単位）'!I5</f>
        <v>2028年3月末</v>
      </c>
      <c r="K5" s="205" t="str">
        <f>'損益計算書（事業単位）'!J5</f>
        <v>2029年3月末</v>
      </c>
      <c r="L5" s="353"/>
    </row>
    <row r="6" spans="1:258" ht="18.75" customHeight="1" x14ac:dyDescent="0.15">
      <c r="A6" s="159"/>
      <c r="B6" s="389" t="s">
        <v>131</v>
      </c>
      <c r="C6" s="390"/>
      <c r="D6" s="63"/>
      <c r="E6" s="64">
        <f>F6-D6</f>
        <v>0</v>
      </c>
      <c r="F6" s="63"/>
      <c r="G6" s="63"/>
      <c r="H6" s="63"/>
      <c r="I6" s="63"/>
      <c r="J6" s="63"/>
      <c r="K6" s="153"/>
      <c r="L6" s="168"/>
    </row>
    <row r="7" spans="1:258" ht="18.75" customHeight="1" x14ac:dyDescent="0.15">
      <c r="A7" s="159"/>
      <c r="B7" s="382" t="s">
        <v>132</v>
      </c>
      <c r="C7" s="383"/>
      <c r="D7" s="63"/>
      <c r="E7" s="64">
        <f>F7-D7</f>
        <v>0</v>
      </c>
      <c r="F7" s="63"/>
      <c r="G7" s="63"/>
      <c r="H7" s="63"/>
      <c r="I7" s="63"/>
      <c r="J7" s="63"/>
      <c r="K7" s="153"/>
      <c r="L7" s="169"/>
    </row>
    <row r="8" spans="1:258" ht="18.75" customHeight="1" x14ac:dyDescent="0.15">
      <c r="A8" s="159"/>
      <c r="B8" s="382" t="s">
        <v>133</v>
      </c>
      <c r="C8" s="383"/>
      <c r="D8" s="63"/>
      <c r="E8" s="64">
        <f>F8-D8</f>
        <v>0</v>
      </c>
      <c r="F8" s="63"/>
      <c r="G8" s="63"/>
      <c r="H8" s="63"/>
      <c r="I8" s="63"/>
      <c r="J8" s="63"/>
      <c r="K8" s="153"/>
      <c r="L8" s="169"/>
    </row>
    <row r="9" spans="1:258" ht="18.75" customHeight="1" x14ac:dyDescent="0.15">
      <c r="A9" s="159"/>
      <c r="B9" s="380"/>
      <c r="C9" s="381"/>
      <c r="D9" s="63"/>
      <c r="E9" s="63"/>
      <c r="F9" s="63"/>
      <c r="G9" s="63"/>
      <c r="H9" s="63"/>
      <c r="I9" s="63"/>
      <c r="J9" s="63"/>
      <c r="K9" s="153"/>
      <c r="L9" s="169"/>
    </row>
    <row r="10" spans="1:258" ht="18.75" customHeight="1" x14ac:dyDescent="0.15">
      <c r="A10" s="159"/>
      <c r="B10" s="382" t="s">
        <v>134</v>
      </c>
      <c r="C10" s="383"/>
      <c r="D10" s="63">
        <f>D11+D12+D13+D14+D15</f>
        <v>0</v>
      </c>
      <c r="E10" s="64">
        <f>F10-D10</f>
        <v>0</v>
      </c>
      <c r="F10" s="63">
        <f>F11+F12+F13+F14+F15</f>
        <v>0</v>
      </c>
      <c r="G10" s="63">
        <f>G11+G12+G13+G14+G15</f>
        <v>0</v>
      </c>
      <c r="H10" s="63">
        <f t="shared" ref="H10" si="0">H11+H12+H13+H14+H15</f>
        <v>0</v>
      </c>
      <c r="I10" s="63">
        <f>I11+I12+I13+I14+I15</f>
        <v>0</v>
      </c>
      <c r="J10" s="63">
        <f>J11+J12+J13+J14+J15</f>
        <v>0</v>
      </c>
      <c r="K10" s="153">
        <f>K11+K12+K13+K14+K15</f>
        <v>0</v>
      </c>
      <c r="L10" s="169"/>
    </row>
    <row r="11" spans="1:258" ht="18.75" customHeight="1" x14ac:dyDescent="0.15">
      <c r="A11" s="160"/>
      <c r="B11" s="65" t="s">
        <v>135</v>
      </c>
      <c r="C11" s="66"/>
      <c r="D11" s="64"/>
      <c r="E11" s="64"/>
      <c r="F11" s="64"/>
      <c r="G11" s="64"/>
      <c r="H11" s="64"/>
      <c r="I11" s="64"/>
      <c r="J11" s="64"/>
      <c r="K11" s="154"/>
      <c r="L11" s="169"/>
    </row>
    <row r="12" spans="1:258" ht="18.75" customHeight="1" x14ac:dyDescent="0.15">
      <c r="A12" s="161"/>
      <c r="B12" s="91"/>
      <c r="C12" s="66"/>
      <c r="D12" s="64"/>
      <c r="E12" s="64"/>
      <c r="F12" s="64"/>
      <c r="G12" s="64"/>
      <c r="H12" s="64"/>
      <c r="I12" s="64"/>
      <c r="J12" s="64"/>
      <c r="K12" s="154"/>
      <c r="L12" s="169"/>
    </row>
    <row r="13" spans="1:258" ht="18.75" customHeight="1" x14ac:dyDescent="0.15">
      <c r="A13" s="161"/>
      <c r="B13" s="91"/>
      <c r="C13" s="66"/>
      <c r="D13" s="64"/>
      <c r="E13" s="64"/>
      <c r="F13" s="64"/>
      <c r="G13" s="64"/>
      <c r="H13" s="64"/>
      <c r="I13" s="64"/>
      <c r="J13" s="64"/>
      <c r="K13" s="154"/>
      <c r="L13" s="169"/>
    </row>
    <row r="14" spans="1:258" ht="18.75" customHeight="1" x14ac:dyDescent="0.15">
      <c r="A14" s="161"/>
      <c r="B14" s="91"/>
      <c r="C14" s="66"/>
      <c r="D14" s="64"/>
      <c r="E14" s="64"/>
      <c r="F14" s="64"/>
      <c r="G14" s="64"/>
      <c r="H14" s="64"/>
      <c r="I14" s="64"/>
      <c r="J14" s="64"/>
      <c r="K14" s="154"/>
      <c r="L14" s="169"/>
    </row>
    <row r="15" spans="1:258" ht="18.75" customHeight="1" x14ac:dyDescent="0.15">
      <c r="A15" s="161"/>
      <c r="B15" s="91"/>
      <c r="C15" s="66"/>
      <c r="D15" s="64"/>
      <c r="E15" s="64"/>
      <c r="F15" s="64"/>
      <c r="G15" s="64"/>
      <c r="H15" s="64"/>
      <c r="I15" s="64"/>
      <c r="J15" s="64"/>
      <c r="K15" s="154"/>
      <c r="L15" s="169"/>
    </row>
    <row r="16" spans="1:258" ht="18.75" customHeight="1" x14ac:dyDescent="0.15">
      <c r="A16" s="161"/>
      <c r="B16" s="91"/>
      <c r="C16" s="66"/>
      <c r="D16" s="64"/>
      <c r="E16" s="64"/>
      <c r="F16" s="64"/>
      <c r="G16" s="64"/>
      <c r="H16" s="64"/>
      <c r="I16" s="64"/>
      <c r="J16" s="64"/>
      <c r="K16" s="154"/>
      <c r="L16" s="169"/>
    </row>
    <row r="17" spans="1:12" ht="18.75" customHeight="1" x14ac:dyDescent="0.15">
      <c r="A17" s="159"/>
      <c r="B17" s="382" t="s">
        <v>175</v>
      </c>
      <c r="C17" s="383"/>
      <c r="D17" s="70"/>
      <c r="E17" s="64">
        <f>F17-D17</f>
        <v>0</v>
      </c>
      <c r="F17" s="70"/>
      <c r="G17" s="70"/>
      <c r="H17" s="70"/>
      <c r="I17" s="70"/>
      <c r="J17" s="70"/>
      <c r="K17" s="155"/>
      <c r="L17" s="169"/>
    </row>
    <row r="18" spans="1:12" ht="18.75" customHeight="1" x14ac:dyDescent="0.15">
      <c r="A18" s="162"/>
      <c r="B18" s="90"/>
      <c r="C18" s="88" t="s">
        <v>162</v>
      </c>
      <c r="D18" s="72">
        <f>D6+D7+D8+D10+D17-D19</f>
        <v>0</v>
      </c>
      <c r="E18" s="72"/>
      <c r="F18" s="72">
        <f>F6+F7+F8+F10+F17-F19</f>
        <v>0</v>
      </c>
      <c r="G18" s="72">
        <f t="shared" ref="G18:H18" si="1">G6+G7+G8+G10+G17-G19</f>
        <v>0</v>
      </c>
      <c r="H18" s="72">
        <f t="shared" si="1"/>
        <v>0</v>
      </c>
      <c r="I18" s="72">
        <f>I6+I7+I8+I10+I17-I19</f>
        <v>0</v>
      </c>
      <c r="J18" s="72">
        <f>J6+J7+J8+J10+J17-J19</f>
        <v>0</v>
      </c>
      <c r="K18" s="156">
        <f>K6+K7+K8+K10+K17-K19</f>
        <v>0</v>
      </c>
      <c r="L18" s="169"/>
    </row>
    <row r="19" spans="1:12" s="73" customFormat="1" ht="18.75" customHeight="1" x14ac:dyDescent="0.15">
      <c r="A19" s="377" t="s">
        <v>136</v>
      </c>
      <c r="B19" s="378"/>
      <c r="C19" s="379"/>
      <c r="D19" s="186"/>
      <c r="E19" s="187">
        <f>F19-D19</f>
        <v>0</v>
      </c>
      <c r="F19" s="186"/>
      <c r="G19" s="186"/>
      <c r="H19" s="186"/>
      <c r="I19" s="186"/>
      <c r="J19" s="186"/>
      <c r="K19" s="188"/>
      <c r="L19" s="189"/>
    </row>
    <row r="20" spans="1:12" ht="18.75" customHeight="1" x14ac:dyDescent="0.15">
      <c r="A20" s="160"/>
      <c r="B20" s="382" t="s">
        <v>98</v>
      </c>
      <c r="C20" s="383"/>
      <c r="D20" s="74">
        <f>D21+D23+D22</f>
        <v>0</v>
      </c>
      <c r="E20" s="64">
        <f>F20-D20</f>
        <v>0</v>
      </c>
      <c r="F20" s="74">
        <f>F21+F23+F22</f>
        <v>0</v>
      </c>
      <c r="G20" s="74">
        <f t="shared" ref="G20:H20" si="2">G21+G23+G22</f>
        <v>0</v>
      </c>
      <c r="H20" s="74">
        <f t="shared" si="2"/>
        <v>0</v>
      </c>
      <c r="I20" s="74">
        <f>I21+I23+I22</f>
        <v>0</v>
      </c>
      <c r="J20" s="74">
        <f>J21+J23+J22</f>
        <v>0</v>
      </c>
      <c r="K20" s="157">
        <f>K21+K23+K22</f>
        <v>0</v>
      </c>
      <c r="L20" s="169"/>
    </row>
    <row r="21" spans="1:12" ht="18.75" customHeight="1" x14ac:dyDescent="0.15">
      <c r="A21" s="160"/>
      <c r="B21" s="67"/>
      <c r="C21" s="69" t="s">
        <v>137</v>
      </c>
      <c r="D21" s="74"/>
      <c r="E21" s="74"/>
      <c r="F21" s="74"/>
      <c r="G21" s="74"/>
      <c r="H21" s="74"/>
      <c r="I21" s="74"/>
      <c r="J21" s="74"/>
      <c r="K21" s="157"/>
      <c r="L21" s="169"/>
    </row>
    <row r="22" spans="1:12" ht="18.75" customHeight="1" x14ac:dyDescent="0.15">
      <c r="A22" s="160"/>
      <c r="B22" s="67"/>
      <c r="C22" s="66" t="s">
        <v>208</v>
      </c>
      <c r="D22" s="74"/>
      <c r="E22" s="74"/>
      <c r="F22" s="74"/>
      <c r="G22" s="74"/>
      <c r="H22" s="74"/>
      <c r="I22" s="74"/>
      <c r="J22" s="74"/>
      <c r="K22" s="157"/>
      <c r="L22" s="169"/>
    </row>
    <row r="23" spans="1:12" ht="18.75" customHeight="1" x14ac:dyDescent="0.15">
      <c r="A23" s="159"/>
      <c r="B23" s="67"/>
      <c r="C23" s="66" t="s">
        <v>138</v>
      </c>
      <c r="D23" s="63"/>
      <c r="E23" s="63"/>
      <c r="F23" s="63"/>
      <c r="G23" s="63"/>
      <c r="H23" s="63"/>
      <c r="I23" s="63"/>
      <c r="J23" s="63"/>
      <c r="K23" s="153"/>
      <c r="L23" s="169"/>
    </row>
    <row r="24" spans="1:12" ht="18.75" customHeight="1" x14ac:dyDescent="0.15">
      <c r="A24" s="159"/>
      <c r="B24" s="382" t="s">
        <v>139</v>
      </c>
      <c r="C24" s="383"/>
      <c r="D24" s="63">
        <f>D25+D26</f>
        <v>0</v>
      </c>
      <c r="E24" s="64">
        <f>F24-D24</f>
        <v>0</v>
      </c>
      <c r="F24" s="63">
        <f>F25+F26</f>
        <v>0</v>
      </c>
      <c r="G24" s="63">
        <f t="shared" ref="G24:H24" si="3">G25+G26</f>
        <v>0</v>
      </c>
      <c r="H24" s="63">
        <f t="shared" si="3"/>
        <v>0</v>
      </c>
      <c r="I24" s="63">
        <f>I25+I26</f>
        <v>0</v>
      </c>
      <c r="J24" s="63">
        <f>J25+J26</f>
        <v>0</v>
      </c>
      <c r="K24" s="153">
        <f>K25+K26</f>
        <v>0</v>
      </c>
      <c r="L24" s="169"/>
    </row>
    <row r="25" spans="1:12" ht="18.75" customHeight="1" x14ac:dyDescent="0.15">
      <c r="A25" s="160"/>
      <c r="B25" s="67"/>
      <c r="C25" s="69" t="s">
        <v>209</v>
      </c>
      <c r="D25" s="74"/>
      <c r="E25" s="74"/>
      <c r="F25" s="74"/>
      <c r="G25" s="74"/>
      <c r="H25" s="74"/>
      <c r="I25" s="74"/>
      <c r="J25" s="74"/>
      <c r="K25" s="157"/>
      <c r="L25" s="169"/>
    </row>
    <row r="26" spans="1:12" ht="18.75" customHeight="1" x14ac:dyDescent="0.15">
      <c r="A26" s="159"/>
      <c r="B26" s="67"/>
      <c r="C26" s="66" t="s">
        <v>210</v>
      </c>
      <c r="D26" s="63"/>
      <c r="E26" s="63"/>
      <c r="F26" s="63"/>
      <c r="G26" s="63"/>
      <c r="H26" s="63"/>
      <c r="I26" s="63"/>
      <c r="J26" s="63"/>
      <c r="K26" s="153"/>
      <c r="L26" s="169"/>
    </row>
    <row r="27" spans="1:12" ht="18.75" customHeight="1" x14ac:dyDescent="0.15">
      <c r="A27" s="160"/>
      <c r="B27" s="382" t="s">
        <v>140</v>
      </c>
      <c r="C27" s="383"/>
      <c r="D27" s="63">
        <f>D28+D29+D30+D31</f>
        <v>0</v>
      </c>
      <c r="E27" s="64">
        <f>F27-D27</f>
        <v>0</v>
      </c>
      <c r="F27" s="63">
        <f>F28+F29+F30+F31</f>
        <v>0</v>
      </c>
      <c r="G27" s="63">
        <f t="shared" ref="G27:H27" si="4">G28+G29+G30+G31</f>
        <v>0</v>
      </c>
      <c r="H27" s="63">
        <f t="shared" si="4"/>
        <v>0</v>
      </c>
      <c r="I27" s="63">
        <f>I28+I29+I30+I31</f>
        <v>0</v>
      </c>
      <c r="J27" s="63">
        <f>J28+J29+J30+J31</f>
        <v>0</v>
      </c>
      <c r="K27" s="153">
        <f>K28+K29+K30+K31</f>
        <v>0</v>
      </c>
      <c r="L27" s="169"/>
    </row>
    <row r="28" spans="1:12" ht="18.75" customHeight="1" x14ac:dyDescent="0.15">
      <c r="A28" s="160"/>
      <c r="B28" s="65" t="s">
        <v>135</v>
      </c>
      <c r="C28" s="69"/>
      <c r="D28" s="64"/>
      <c r="E28" s="64"/>
      <c r="F28" s="64"/>
      <c r="G28" s="64"/>
      <c r="H28" s="64"/>
      <c r="I28" s="64"/>
      <c r="J28" s="64"/>
      <c r="K28" s="154"/>
      <c r="L28" s="169"/>
    </row>
    <row r="29" spans="1:12" ht="18.75" customHeight="1" x14ac:dyDescent="0.15">
      <c r="A29" s="161"/>
      <c r="B29" s="91"/>
      <c r="C29" s="69"/>
      <c r="D29" s="64"/>
      <c r="E29" s="64"/>
      <c r="F29" s="64"/>
      <c r="G29" s="64"/>
      <c r="H29" s="64"/>
      <c r="I29" s="64"/>
      <c r="J29" s="64"/>
      <c r="K29" s="154"/>
      <c r="L29" s="169"/>
    </row>
    <row r="30" spans="1:12" ht="18.75" customHeight="1" x14ac:dyDescent="0.15">
      <c r="A30" s="161"/>
      <c r="B30" s="91"/>
      <c r="C30" s="75"/>
      <c r="D30" s="64"/>
      <c r="E30" s="64"/>
      <c r="F30" s="64"/>
      <c r="G30" s="64"/>
      <c r="H30" s="64"/>
      <c r="I30" s="64"/>
      <c r="J30" s="64"/>
      <c r="K30" s="154"/>
      <c r="L30" s="169"/>
    </row>
    <row r="31" spans="1:12" ht="18.75" customHeight="1" x14ac:dyDescent="0.15">
      <c r="A31" s="161"/>
      <c r="B31" s="91"/>
      <c r="C31" s="75"/>
      <c r="D31" s="64"/>
      <c r="E31" s="64"/>
      <c r="F31" s="64"/>
      <c r="G31" s="64"/>
      <c r="H31" s="64"/>
      <c r="I31" s="64"/>
      <c r="J31" s="64"/>
      <c r="K31" s="154"/>
      <c r="L31" s="169"/>
    </row>
    <row r="32" spans="1:12" ht="18.75" customHeight="1" x14ac:dyDescent="0.15">
      <c r="A32" s="159"/>
      <c r="B32" s="382" t="s">
        <v>175</v>
      </c>
      <c r="C32" s="383"/>
      <c r="D32" s="70"/>
      <c r="E32" s="64">
        <f>F32-D32</f>
        <v>0</v>
      </c>
      <c r="F32" s="70"/>
      <c r="G32" s="70"/>
      <c r="H32" s="70"/>
      <c r="I32" s="70"/>
      <c r="J32" s="70"/>
      <c r="K32" s="155"/>
      <c r="L32" s="169"/>
    </row>
    <row r="33" spans="1:12" ht="18.75" customHeight="1" x14ac:dyDescent="0.15">
      <c r="A33" s="163"/>
      <c r="B33" s="93"/>
      <c r="C33" s="88" t="s">
        <v>162</v>
      </c>
      <c r="D33" s="64">
        <f>D20+D24+D27+D32-D34</f>
        <v>0</v>
      </c>
      <c r="E33" s="64"/>
      <c r="F33" s="64">
        <f>F20+F24+F27+F32-F34</f>
        <v>0</v>
      </c>
      <c r="G33" s="64">
        <f t="shared" ref="G33:H33" si="5">G20+G24+G27+G32-G34</f>
        <v>0</v>
      </c>
      <c r="H33" s="64">
        <f t="shared" si="5"/>
        <v>0</v>
      </c>
      <c r="I33" s="64">
        <f>I20+I24+I27+I32-I34</f>
        <v>0</v>
      </c>
      <c r="J33" s="64">
        <f>J20+J24+J27+J32-J34</f>
        <v>0</v>
      </c>
      <c r="K33" s="154">
        <f>K20+K24+K27+K32-K34</f>
        <v>0</v>
      </c>
      <c r="L33" s="169"/>
    </row>
    <row r="34" spans="1:12" s="73" customFormat="1" ht="18.75" customHeight="1" x14ac:dyDescent="0.15">
      <c r="A34" s="377" t="s">
        <v>141</v>
      </c>
      <c r="B34" s="378"/>
      <c r="C34" s="379"/>
      <c r="D34" s="186"/>
      <c r="E34" s="187">
        <f>F34-D34</f>
        <v>0</v>
      </c>
      <c r="F34" s="186"/>
      <c r="G34" s="186"/>
      <c r="H34" s="186"/>
      <c r="I34" s="186"/>
      <c r="J34" s="186"/>
      <c r="K34" s="188"/>
      <c r="L34" s="189"/>
    </row>
    <row r="35" spans="1:12" ht="18.75" customHeight="1" x14ac:dyDescent="0.15">
      <c r="A35" s="160"/>
      <c r="B35" s="382"/>
      <c r="C35" s="383"/>
      <c r="D35" s="64"/>
      <c r="E35" s="64"/>
      <c r="F35" s="64"/>
      <c r="G35" s="64"/>
      <c r="H35" s="64"/>
      <c r="I35" s="64"/>
      <c r="J35" s="64"/>
      <c r="K35" s="154"/>
      <c r="L35" s="169"/>
    </row>
    <row r="36" spans="1:12" ht="18.75" customHeight="1" x14ac:dyDescent="0.15">
      <c r="A36" s="164"/>
      <c r="B36" s="77"/>
      <c r="C36" s="78" t="s">
        <v>162</v>
      </c>
      <c r="D36" s="64">
        <f>D19+D34+D35-D37</f>
        <v>0</v>
      </c>
      <c r="E36" s="64"/>
      <c r="F36" s="64">
        <f>F19+F34+F35-F37</f>
        <v>0</v>
      </c>
      <c r="G36" s="64">
        <f t="shared" ref="G36:H36" si="6">G19+G34+G35-G37</f>
        <v>0</v>
      </c>
      <c r="H36" s="64">
        <f t="shared" si="6"/>
        <v>0</v>
      </c>
      <c r="I36" s="64">
        <f>I19+I34+I35-I37</f>
        <v>0</v>
      </c>
      <c r="J36" s="64">
        <f>J19+J34+J35-J37</f>
        <v>0</v>
      </c>
      <c r="K36" s="154">
        <f>K19+K34+K35-K37</f>
        <v>0</v>
      </c>
      <c r="L36" s="169"/>
    </row>
    <row r="37" spans="1:12" s="73" customFormat="1" ht="18.75" customHeight="1" x14ac:dyDescent="0.15">
      <c r="A37" s="377" t="s">
        <v>142</v>
      </c>
      <c r="B37" s="378"/>
      <c r="C37" s="379"/>
      <c r="D37" s="186"/>
      <c r="E37" s="187">
        <f>F37-D37</f>
        <v>0</v>
      </c>
      <c r="F37" s="186"/>
      <c r="G37" s="186"/>
      <c r="H37" s="186"/>
      <c r="I37" s="186"/>
      <c r="J37" s="186"/>
      <c r="K37" s="188"/>
      <c r="L37" s="189"/>
    </row>
    <row r="38" spans="1:12" ht="18.75" customHeight="1" x14ac:dyDescent="0.15">
      <c r="A38" s="164"/>
      <c r="B38" s="373" t="s">
        <v>143</v>
      </c>
      <c r="C38" s="374"/>
      <c r="D38" s="63"/>
      <c r="E38" s="64">
        <f>F38-D38</f>
        <v>0</v>
      </c>
      <c r="F38" s="63"/>
      <c r="G38" s="63"/>
      <c r="H38" s="63"/>
      <c r="I38" s="63"/>
      <c r="J38" s="63"/>
      <c r="K38" s="153"/>
      <c r="L38" s="169"/>
    </row>
    <row r="39" spans="1:12" ht="18.75" customHeight="1" x14ac:dyDescent="0.15">
      <c r="A39" s="164"/>
      <c r="B39" s="373" t="s">
        <v>145</v>
      </c>
      <c r="C39" s="374"/>
      <c r="D39" s="63"/>
      <c r="E39" s="64">
        <f>F39-D39</f>
        <v>0</v>
      </c>
      <c r="F39" s="63"/>
      <c r="G39" s="63"/>
      <c r="H39" s="63"/>
      <c r="I39" s="63"/>
      <c r="J39" s="63"/>
      <c r="K39" s="153"/>
      <c r="L39" s="169"/>
    </row>
    <row r="40" spans="1:12" ht="18.75" customHeight="1" x14ac:dyDescent="0.15">
      <c r="A40" s="164"/>
      <c r="B40" s="373"/>
      <c r="C40" s="374"/>
      <c r="D40" s="64"/>
      <c r="E40" s="64">
        <f>F40-D40</f>
        <v>0</v>
      </c>
      <c r="F40" s="64"/>
      <c r="G40" s="64"/>
      <c r="H40" s="64"/>
      <c r="I40" s="64"/>
      <c r="J40" s="64"/>
      <c r="K40" s="154"/>
      <c r="L40" s="169"/>
    </row>
    <row r="41" spans="1:12" ht="18.75" customHeight="1" x14ac:dyDescent="0.15">
      <c r="A41" s="164"/>
      <c r="B41" s="373"/>
      <c r="C41" s="374"/>
      <c r="D41" s="64"/>
      <c r="E41" s="64">
        <f>F41-D41</f>
        <v>0</v>
      </c>
      <c r="F41" s="64"/>
      <c r="G41" s="64"/>
      <c r="H41" s="64"/>
      <c r="I41" s="64"/>
      <c r="J41" s="64"/>
      <c r="K41" s="154"/>
      <c r="L41" s="169"/>
    </row>
    <row r="42" spans="1:12" ht="18.75" customHeight="1" x14ac:dyDescent="0.15">
      <c r="A42" s="164"/>
      <c r="B42" s="380"/>
      <c r="C42" s="381"/>
      <c r="D42" s="64"/>
      <c r="E42" s="64"/>
      <c r="F42" s="64"/>
      <c r="G42" s="64"/>
      <c r="H42" s="64"/>
      <c r="I42" s="64"/>
      <c r="J42" s="64"/>
      <c r="K42" s="154"/>
      <c r="L42" s="169"/>
    </row>
    <row r="43" spans="1:12" ht="18.75" customHeight="1" x14ac:dyDescent="0.15">
      <c r="A43" s="164"/>
      <c r="B43" s="380"/>
      <c r="C43" s="381"/>
      <c r="D43" s="64"/>
      <c r="E43" s="64"/>
      <c r="F43" s="64"/>
      <c r="G43" s="64"/>
      <c r="H43" s="64"/>
      <c r="I43" s="64"/>
      <c r="J43" s="64"/>
      <c r="K43" s="154"/>
      <c r="L43" s="169"/>
    </row>
    <row r="44" spans="1:12" ht="18.75" customHeight="1" x14ac:dyDescent="0.15">
      <c r="A44" s="164"/>
      <c r="B44" s="373" t="s">
        <v>146</v>
      </c>
      <c r="C44" s="374"/>
      <c r="D44" s="63"/>
      <c r="E44" s="64">
        <f>F44-D44</f>
        <v>0</v>
      </c>
      <c r="F44" s="63"/>
      <c r="G44" s="63"/>
      <c r="H44" s="63"/>
      <c r="I44" s="63"/>
      <c r="J44" s="63"/>
      <c r="K44" s="153"/>
      <c r="L44" s="169"/>
    </row>
    <row r="45" spans="1:12" ht="18.75" customHeight="1" x14ac:dyDescent="0.15">
      <c r="A45" s="164"/>
      <c r="B45" s="65" t="s">
        <v>135</v>
      </c>
      <c r="C45" s="69"/>
      <c r="D45" s="64"/>
      <c r="E45" s="64"/>
      <c r="F45" s="64"/>
      <c r="G45" s="64"/>
      <c r="H45" s="64"/>
      <c r="I45" s="64"/>
      <c r="J45" s="64"/>
      <c r="K45" s="154"/>
      <c r="L45" s="169"/>
    </row>
    <row r="46" spans="1:12" ht="18.75" customHeight="1" x14ac:dyDescent="0.15">
      <c r="A46" s="164"/>
      <c r="B46" s="67"/>
      <c r="C46" s="69"/>
      <c r="D46" s="64"/>
      <c r="E46" s="64"/>
      <c r="F46" s="64"/>
      <c r="G46" s="64"/>
      <c r="H46" s="64"/>
      <c r="I46" s="64"/>
      <c r="J46" s="64"/>
      <c r="K46" s="154"/>
      <c r="L46" s="169"/>
    </row>
    <row r="47" spans="1:12" ht="18.75" customHeight="1" x14ac:dyDescent="0.15">
      <c r="A47" s="164"/>
      <c r="B47" s="67"/>
      <c r="C47" s="69"/>
      <c r="D47" s="64"/>
      <c r="E47" s="64"/>
      <c r="F47" s="64"/>
      <c r="G47" s="64"/>
      <c r="H47" s="64"/>
      <c r="I47" s="64"/>
      <c r="J47" s="64"/>
      <c r="K47" s="154"/>
      <c r="L47" s="169"/>
    </row>
    <row r="48" spans="1:12" ht="18.75" customHeight="1" x14ac:dyDescent="0.15">
      <c r="A48" s="164"/>
      <c r="B48" s="67"/>
      <c r="C48" s="69"/>
      <c r="D48" s="64"/>
      <c r="E48" s="64"/>
      <c r="F48" s="64"/>
      <c r="G48" s="64"/>
      <c r="H48" s="64"/>
      <c r="I48" s="64"/>
      <c r="J48" s="64"/>
      <c r="K48" s="154"/>
      <c r="L48" s="169"/>
    </row>
    <row r="49" spans="1:12" ht="18.75" customHeight="1" x14ac:dyDescent="0.15">
      <c r="A49" s="164"/>
      <c r="B49" s="67"/>
      <c r="C49" s="69"/>
      <c r="D49" s="64"/>
      <c r="E49" s="64"/>
      <c r="F49" s="64"/>
      <c r="G49" s="64"/>
      <c r="H49" s="64"/>
      <c r="I49" s="64"/>
      <c r="J49" s="64"/>
      <c r="K49" s="154"/>
      <c r="L49" s="169"/>
    </row>
    <row r="50" spans="1:12" ht="18.75" customHeight="1" x14ac:dyDescent="0.15">
      <c r="A50" s="164"/>
      <c r="B50" s="67"/>
      <c r="C50" s="69"/>
      <c r="D50" s="64"/>
      <c r="E50" s="64"/>
      <c r="F50" s="64"/>
      <c r="G50" s="64"/>
      <c r="H50" s="64"/>
      <c r="I50" s="64"/>
      <c r="J50" s="64"/>
      <c r="K50" s="154"/>
      <c r="L50" s="169"/>
    </row>
    <row r="51" spans="1:12" ht="18.75" customHeight="1" x14ac:dyDescent="0.15">
      <c r="A51" s="164"/>
      <c r="B51" s="67"/>
      <c r="C51" s="69"/>
      <c r="D51" s="64"/>
      <c r="E51" s="64"/>
      <c r="F51" s="64"/>
      <c r="G51" s="64"/>
      <c r="H51" s="64"/>
      <c r="I51" s="64"/>
      <c r="J51" s="64"/>
      <c r="K51" s="154"/>
      <c r="L51" s="169"/>
    </row>
    <row r="52" spans="1:12" ht="18.75" customHeight="1" x14ac:dyDescent="0.15">
      <c r="A52" s="164"/>
      <c r="B52" s="77"/>
      <c r="C52" s="88" t="s">
        <v>162</v>
      </c>
      <c r="D52" s="64">
        <f>D38+D39+D40+D44-D53</f>
        <v>0</v>
      </c>
      <c r="E52" s="64"/>
      <c r="F52" s="64">
        <f>F38+F39+F40+F44-F53</f>
        <v>0</v>
      </c>
      <c r="G52" s="64">
        <f t="shared" ref="G52:H52" si="7">G38+G39+G40+G44-G53</f>
        <v>0</v>
      </c>
      <c r="H52" s="64">
        <f t="shared" si="7"/>
        <v>0</v>
      </c>
      <c r="I52" s="64">
        <f>I38+I39+I40+I44-I53</f>
        <v>0</v>
      </c>
      <c r="J52" s="64">
        <f>J38+J39+J40+J44-J53</f>
        <v>0</v>
      </c>
      <c r="K52" s="154">
        <f>K38+K39+K40+K44-K53</f>
        <v>0</v>
      </c>
      <c r="L52" s="169"/>
    </row>
    <row r="53" spans="1:12" s="73" customFormat="1" ht="18.75" customHeight="1" x14ac:dyDescent="0.15">
      <c r="A53" s="377" t="s">
        <v>147</v>
      </c>
      <c r="B53" s="378"/>
      <c r="C53" s="379"/>
      <c r="D53" s="186"/>
      <c r="E53" s="187">
        <f>F53-D53</f>
        <v>0</v>
      </c>
      <c r="F53" s="186"/>
      <c r="G53" s="186"/>
      <c r="H53" s="186"/>
      <c r="I53" s="186"/>
      <c r="J53" s="186"/>
      <c r="K53" s="188"/>
      <c r="L53" s="189"/>
    </row>
    <row r="54" spans="1:12" ht="18.75" customHeight="1" x14ac:dyDescent="0.15">
      <c r="A54" s="164"/>
      <c r="B54" s="373" t="s">
        <v>145</v>
      </c>
      <c r="C54" s="374"/>
      <c r="D54" s="63"/>
      <c r="E54" s="63"/>
      <c r="F54" s="63"/>
      <c r="G54" s="63"/>
      <c r="H54" s="63"/>
      <c r="I54" s="63"/>
      <c r="J54" s="63"/>
      <c r="K54" s="153"/>
      <c r="L54" s="169"/>
    </row>
    <row r="55" spans="1:12" ht="18.75" customHeight="1" x14ac:dyDescent="0.15">
      <c r="A55" s="164"/>
      <c r="B55" s="373"/>
      <c r="C55" s="374"/>
      <c r="D55" s="63"/>
      <c r="E55" s="63"/>
      <c r="F55" s="63"/>
      <c r="G55" s="63"/>
      <c r="H55" s="63"/>
      <c r="I55" s="63"/>
      <c r="J55" s="63"/>
      <c r="K55" s="153"/>
      <c r="L55" s="169"/>
    </row>
    <row r="56" spans="1:12" ht="21.75" customHeight="1" x14ac:dyDescent="0.15">
      <c r="A56" s="164"/>
      <c r="B56" s="373"/>
      <c r="C56" s="374"/>
      <c r="D56" s="64"/>
      <c r="E56" s="64"/>
      <c r="F56" s="64"/>
      <c r="G56" s="64"/>
      <c r="H56" s="64"/>
      <c r="I56" s="64"/>
      <c r="J56" s="64"/>
      <c r="K56" s="154"/>
      <c r="L56" s="171"/>
    </row>
    <row r="57" spans="1:12" ht="18.75" customHeight="1" x14ac:dyDescent="0.15">
      <c r="A57" s="164"/>
      <c r="B57" s="380"/>
      <c r="C57" s="381"/>
      <c r="D57" s="64"/>
      <c r="E57" s="64"/>
      <c r="F57" s="64"/>
      <c r="G57" s="64"/>
      <c r="H57" s="64"/>
      <c r="I57" s="64"/>
      <c r="J57" s="64"/>
      <c r="K57" s="154"/>
      <c r="L57" s="169"/>
    </row>
    <row r="58" spans="1:12" ht="18.75" customHeight="1" x14ac:dyDescent="0.15">
      <c r="A58" s="164"/>
      <c r="B58" s="373" t="s">
        <v>150</v>
      </c>
      <c r="C58" s="374"/>
      <c r="D58" s="64"/>
      <c r="E58" s="64"/>
      <c r="F58" s="64"/>
      <c r="G58" s="64"/>
      <c r="H58" s="64"/>
      <c r="I58" s="64"/>
      <c r="J58" s="64"/>
      <c r="K58" s="154"/>
      <c r="L58" s="169"/>
    </row>
    <row r="59" spans="1:12" ht="18.75" customHeight="1" x14ac:dyDescent="0.15">
      <c r="A59" s="164"/>
      <c r="B59" s="65" t="s">
        <v>135</v>
      </c>
      <c r="C59" s="69"/>
      <c r="D59" s="64"/>
      <c r="E59" s="64"/>
      <c r="F59" s="64"/>
      <c r="G59" s="64"/>
      <c r="H59" s="64"/>
      <c r="I59" s="64"/>
      <c r="J59" s="64"/>
      <c r="K59" s="154"/>
      <c r="L59" s="169"/>
    </row>
    <row r="60" spans="1:12" ht="18.75" customHeight="1" x14ac:dyDescent="0.15">
      <c r="A60" s="164"/>
      <c r="B60" s="67"/>
      <c r="C60" s="69"/>
      <c r="D60" s="64"/>
      <c r="E60" s="64"/>
      <c r="F60" s="64"/>
      <c r="G60" s="64"/>
      <c r="H60" s="64"/>
      <c r="I60" s="64"/>
      <c r="J60" s="64"/>
      <c r="K60" s="154"/>
      <c r="L60" s="169"/>
    </row>
    <row r="61" spans="1:12" ht="18" customHeight="1" x14ac:dyDescent="0.15">
      <c r="A61" s="164"/>
      <c r="B61" s="67"/>
      <c r="C61" s="69"/>
      <c r="D61" s="64"/>
      <c r="E61" s="64"/>
      <c r="F61" s="64"/>
      <c r="G61" s="64"/>
      <c r="H61" s="64"/>
      <c r="I61" s="64"/>
      <c r="J61" s="64"/>
      <c r="K61" s="154"/>
      <c r="L61" s="171"/>
    </row>
    <row r="62" spans="1:12" s="73" customFormat="1" ht="18.75" customHeight="1" x14ac:dyDescent="0.15">
      <c r="A62" s="165"/>
      <c r="B62" s="80"/>
      <c r="C62" s="78" t="s">
        <v>162</v>
      </c>
      <c r="D62" s="64">
        <f>D54+D55-D63</f>
        <v>0</v>
      </c>
      <c r="E62" s="64"/>
      <c r="F62" s="64">
        <f>F54+F55-F63</f>
        <v>0</v>
      </c>
      <c r="G62" s="64">
        <f t="shared" ref="G62:H62" si="8">G54+G55-G63</f>
        <v>0</v>
      </c>
      <c r="H62" s="64">
        <f t="shared" si="8"/>
        <v>0</v>
      </c>
      <c r="I62" s="64">
        <f>I54+I55-I63</f>
        <v>0</v>
      </c>
      <c r="J62" s="64">
        <f>J54+J55-J63</f>
        <v>0</v>
      </c>
      <c r="K62" s="154">
        <f>K54+K55-K63</f>
        <v>0</v>
      </c>
      <c r="L62" s="170"/>
    </row>
    <row r="63" spans="1:12" s="73" customFormat="1" ht="18.75" customHeight="1" x14ac:dyDescent="0.15">
      <c r="A63" s="377" t="s">
        <v>151</v>
      </c>
      <c r="B63" s="378"/>
      <c r="C63" s="379"/>
      <c r="D63" s="186"/>
      <c r="E63" s="187">
        <f>F63-D63</f>
        <v>0</v>
      </c>
      <c r="F63" s="186"/>
      <c r="G63" s="186"/>
      <c r="H63" s="186"/>
      <c r="I63" s="186"/>
      <c r="J63" s="186"/>
      <c r="K63" s="188"/>
      <c r="L63" s="189"/>
    </row>
    <row r="64" spans="1:12" s="73" customFormat="1" ht="18.75" customHeight="1" x14ac:dyDescent="0.15">
      <c r="A64" s="165"/>
      <c r="B64" s="80"/>
      <c r="C64" s="78" t="s">
        <v>162</v>
      </c>
      <c r="D64" s="64">
        <f>D53+D63-D65</f>
        <v>0</v>
      </c>
      <c r="E64" s="64"/>
      <c r="F64" s="64">
        <f>F53+F63-F65</f>
        <v>0</v>
      </c>
      <c r="G64" s="64">
        <f t="shared" ref="G64:H64" si="9">G53+G63-G65</f>
        <v>0</v>
      </c>
      <c r="H64" s="64">
        <f t="shared" si="9"/>
        <v>0</v>
      </c>
      <c r="I64" s="64">
        <f>I53+I63-I65</f>
        <v>0</v>
      </c>
      <c r="J64" s="64">
        <f>J53+J63-J65</f>
        <v>0</v>
      </c>
      <c r="K64" s="154">
        <f>K53+K63-K65</f>
        <v>0</v>
      </c>
      <c r="L64" s="170"/>
    </row>
    <row r="65" spans="1:15" s="73" customFormat="1" ht="18.75" customHeight="1" x14ac:dyDescent="0.15">
      <c r="A65" s="368" t="s">
        <v>152</v>
      </c>
      <c r="B65" s="369"/>
      <c r="C65" s="370"/>
      <c r="D65" s="190"/>
      <c r="E65" s="187">
        <f>F65-D65</f>
        <v>0</v>
      </c>
      <c r="F65" s="190"/>
      <c r="G65" s="190"/>
      <c r="H65" s="190"/>
      <c r="I65" s="190"/>
      <c r="J65" s="190"/>
      <c r="K65" s="191"/>
      <c r="L65" s="189"/>
    </row>
    <row r="66" spans="1:15" ht="18.75" customHeight="1" x14ac:dyDescent="0.15">
      <c r="A66" s="164"/>
      <c r="B66" s="371" t="s">
        <v>153</v>
      </c>
      <c r="C66" s="372"/>
      <c r="D66" s="81"/>
      <c r="E66" s="81"/>
      <c r="F66" s="81"/>
      <c r="G66" s="81"/>
      <c r="H66" s="81"/>
      <c r="I66" s="81"/>
      <c r="J66" s="81"/>
      <c r="K66" s="158"/>
      <c r="L66" s="169"/>
    </row>
    <row r="67" spans="1:15" ht="18.75" customHeight="1" x14ac:dyDescent="0.15">
      <c r="A67" s="166"/>
      <c r="B67" s="373" t="s">
        <v>154</v>
      </c>
      <c r="C67" s="374"/>
      <c r="D67" s="81"/>
      <c r="E67" s="81"/>
      <c r="F67" s="81"/>
      <c r="G67" s="81"/>
      <c r="H67" s="81"/>
      <c r="I67" s="81"/>
      <c r="J67" s="81"/>
      <c r="K67" s="158"/>
      <c r="L67" s="169"/>
    </row>
    <row r="68" spans="1:15" ht="18.75" customHeight="1" x14ac:dyDescent="0.15">
      <c r="A68" s="166"/>
      <c r="B68" s="375" t="s">
        <v>155</v>
      </c>
      <c r="C68" s="376"/>
      <c r="D68" s="74"/>
      <c r="E68" s="74"/>
      <c r="F68" s="74"/>
      <c r="G68" s="74"/>
      <c r="H68" s="74"/>
      <c r="I68" s="74"/>
      <c r="J68" s="74"/>
      <c r="K68" s="157"/>
      <c r="L68" s="169"/>
    </row>
    <row r="69" spans="1:15" ht="18.75" customHeight="1" x14ac:dyDescent="0.15">
      <c r="A69" s="167"/>
      <c r="B69" s="375" t="s">
        <v>210</v>
      </c>
      <c r="C69" s="376"/>
      <c r="D69" s="74"/>
      <c r="E69" s="74"/>
      <c r="F69" s="74"/>
      <c r="G69" s="74"/>
      <c r="H69" s="74"/>
      <c r="I69" s="74"/>
      <c r="J69" s="74"/>
      <c r="K69" s="157"/>
      <c r="L69" s="169"/>
    </row>
    <row r="70" spans="1:15" s="73" customFormat="1" ht="18.75" customHeight="1" x14ac:dyDescent="0.15">
      <c r="A70" s="165"/>
      <c r="B70" s="80"/>
      <c r="C70" s="78" t="s">
        <v>162</v>
      </c>
      <c r="D70" s="64">
        <f>D66+D67+D68+D69-D71</f>
        <v>0</v>
      </c>
      <c r="E70" s="138"/>
      <c r="F70" s="64">
        <f>F66+F67+F68+F69-F71</f>
        <v>0</v>
      </c>
      <c r="G70" s="64">
        <f t="shared" ref="G70:H70" si="10">G66+G67+G68+G69-G71</f>
        <v>0</v>
      </c>
      <c r="H70" s="64">
        <f t="shared" si="10"/>
        <v>0</v>
      </c>
      <c r="I70" s="64">
        <f>I66+I67+I68+I69-I71</f>
        <v>0</v>
      </c>
      <c r="J70" s="64">
        <f>J66+J67+J68+J69-J71</f>
        <v>0</v>
      </c>
      <c r="K70" s="154">
        <f>K66+K67+K68+K69-K71</f>
        <v>0</v>
      </c>
      <c r="L70" s="170"/>
    </row>
    <row r="71" spans="1:15" s="73" customFormat="1" ht="18.75" customHeight="1" x14ac:dyDescent="0.15">
      <c r="A71" s="368" t="s">
        <v>157</v>
      </c>
      <c r="B71" s="369"/>
      <c r="C71" s="370"/>
      <c r="D71" s="190"/>
      <c r="E71" s="192">
        <f>F71-D71</f>
        <v>0</v>
      </c>
      <c r="F71" s="190"/>
      <c r="G71" s="190"/>
      <c r="H71" s="190"/>
      <c r="I71" s="190"/>
      <c r="J71" s="190"/>
      <c r="K71" s="191"/>
      <c r="L71" s="189"/>
    </row>
    <row r="72" spans="1:15" s="73" customFormat="1" ht="18.75" customHeight="1" x14ac:dyDescent="0.15">
      <c r="A72" s="165"/>
      <c r="B72" s="80"/>
      <c r="C72" s="78" t="s">
        <v>162</v>
      </c>
      <c r="D72" s="64">
        <f>D73-(D65+D71)</f>
        <v>0</v>
      </c>
      <c r="E72" s="64"/>
      <c r="F72" s="64">
        <f>F73-(F65+F71)</f>
        <v>0</v>
      </c>
      <c r="G72" s="64">
        <f t="shared" ref="G72:H72" si="11">G73-(G65+G71)</f>
        <v>0</v>
      </c>
      <c r="H72" s="64">
        <f t="shared" si="11"/>
        <v>0</v>
      </c>
      <c r="I72" s="64">
        <f>I73-(I65+I71)</f>
        <v>0</v>
      </c>
      <c r="J72" s="64">
        <f>J73-(J65+J71)</f>
        <v>0</v>
      </c>
      <c r="K72" s="154">
        <f>K73-(K65+K71)</f>
        <v>0</v>
      </c>
      <c r="L72" s="170"/>
    </row>
    <row r="73" spans="1:15" s="73" customFormat="1" ht="18.75" customHeight="1" thickBot="1" x14ac:dyDescent="0.2">
      <c r="A73" s="365" t="s">
        <v>158</v>
      </c>
      <c r="B73" s="366"/>
      <c r="C73" s="367"/>
      <c r="D73" s="193"/>
      <c r="E73" s="194">
        <f>F73-D73</f>
        <v>0</v>
      </c>
      <c r="F73" s="193"/>
      <c r="G73" s="193"/>
      <c r="H73" s="193"/>
      <c r="I73" s="193"/>
      <c r="J73" s="193"/>
      <c r="K73" s="195"/>
      <c r="L73" s="196"/>
    </row>
    <row r="74" spans="1:15" s="73" customFormat="1" ht="18.75" customHeight="1" x14ac:dyDescent="0.15">
      <c r="A74" s="80"/>
      <c r="B74" s="80"/>
      <c r="C74" s="84"/>
      <c r="D74" s="47"/>
      <c r="E74" s="136"/>
      <c r="F74" s="85"/>
      <c r="G74" s="85"/>
      <c r="H74" s="85"/>
      <c r="I74" s="85"/>
      <c r="J74" s="85"/>
      <c r="K74" s="85"/>
      <c r="L74" s="86"/>
    </row>
    <row r="75" spans="1:15" s="73" customFormat="1" ht="18.75" customHeight="1" x14ac:dyDescent="0.15">
      <c r="A75" s="80"/>
      <c r="B75" s="80"/>
      <c r="C75" s="84"/>
      <c r="D75" s="47"/>
      <c r="E75" s="136"/>
      <c r="F75" s="85"/>
      <c r="G75" s="85"/>
      <c r="H75" s="85"/>
      <c r="I75" s="85"/>
      <c r="J75" s="85"/>
      <c r="K75" s="85"/>
    </row>
    <row r="76" spans="1:15" s="73" customFormat="1" ht="18.75" customHeight="1" x14ac:dyDescent="0.15">
      <c r="A76" s="80"/>
      <c r="B76" s="80"/>
      <c r="C76" s="84"/>
      <c r="D76" s="47"/>
      <c r="E76" s="136"/>
      <c r="F76" s="87"/>
      <c r="G76" s="87"/>
      <c r="H76" s="87"/>
      <c r="I76" s="87"/>
      <c r="J76" s="87"/>
      <c r="K76" s="87"/>
      <c r="L76" s="42"/>
      <c r="M76" s="42"/>
      <c r="N76" s="42"/>
      <c r="O76" s="42"/>
    </row>
    <row r="77" spans="1:15" ht="20.25" customHeight="1" x14ac:dyDescent="0.15"/>
    <row r="78" spans="1:15" ht="18.75" customHeight="1" x14ac:dyDescent="0.15">
      <c r="A78" s="42"/>
    </row>
    <row r="79" spans="1:15" ht="18.75" customHeight="1" x14ac:dyDescent="0.15">
      <c r="A79" s="42"/>
    </row>
    <row r="80" spans="1:15" ht="18.75" customHeight="1" x14ac:dyDescent="0.15">
      <c r="A80" s="42"/>
    </row>
    <row r="81" spans="1:1" ht="18.75" customHeight="1" x14ac:dyDescent="0.15">
      <c r="A81" s="42"/>
    </row>
    <row r="82" spans="1:1" ht="18.75" customHeight="1" x14ac:dyDescent="0.15">
      <c r="A82" s="42"/>
    </row>
  </sheetData>
  <mergeCells count="38">
    <mergeCell ref="A4:C5"/>
    <mergeCell ref="E4:E5"/>
    <mergeCell ref="B6:C6"/>
    <mergeCell ref="B7:C7"/>
    <mergeCell ref="B8:C8"/>
    <mergeCell ref="B9:C9"/>
    <mergeCell ref="B10:C10"/>
    <mergeCell ref="B17:C17"/>
    <mergeCell ref="A19:C19"/>
    <mergeCell ref="B20:C20"/>
    <mergeCell ref="B56:C56"/>
    <mergeCell ref="B57:C57"/>
    <mergeCell ref="B24:C24"/>
    <mergeCell ref="B27:C27"/>
    <mergeCell ref="B32:C32"/>
    <mergeCell ref="A34:C34"/>
    <mergeCell ref="B35:C35"/>
    <mergeCell ref="B44:C44"/>
    <mergeCell ref="A53:C53"/>
    <mergeCell ref="A37:C37"/>
    <mergeCell ref="B38:C38"/>
    <mergeCell ref="B39:C39"/>
    <mergeCell ref="L4:L5"/>
    <mergeCell ref="A73:C73"/>
    <mergeCell ref="A65:C65"/>
    <mergeCell ref="B66:C66"/>
    <mergeCell ref="B67:C67"/>
    <mergeCell ref="B68:C68"/>
    <mergeCell ref="B69:C69"/>
    <mergeCell ref="A71:C71"/>
    <mergeCell ref="B54:C54"/>
    <mergeCell ref="B55:C55"/>
    <mergeCell ref="B58:C58"/>
    <mergeCell ref="A63:C63"/>
    <mergeCell ref="B40:C40"/>
    <mergeCell ref="B41:C41"/>
    <mergeCell ref="B42:C42"/>
    <mergeCell ref="B43:C43"/>
  </mergeCells>
  <phoneticPr fontId="2"/>
  <pageMargins left="0.7" right="0.7" top="0.75" bottom="0.75" header="0.3" footer="0.3"/>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f733fdc6a4e0c5e8d976a6b279d04501">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f2b9a6d1cbfde667e5e5e78edd34f04c"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9897ca-f611-42d8-8cfe-3c219f57dea5}"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74EA20-055D-46CA-B4EE-35593F13630E}">
  <ds:schemaRefs>
    <ds:schemaRef ds:uri="http://schemas.microsoft.com/office/2006/metadata/properties"/>
    <ds:schemaRef ds:uri="http://schemas.microsoft.com/office/infopath/2007/PartnerControls"/>
    <ds:schemaRef ds:uri="547cdc3e-53dc-4fec-b50b-6d0fb9e24faf"/>
    <ds:schemaRef ds:uri="ce29d33a-a603-4662-b02e-6bb4e8c17e3e"/>
  </ds:schemaRefs>
</ds:datastoreItem>
</file>

<file path=customXml/itemProps2.xml><?xml version="1.0" encoding="utf-8"?>
<ds:datastoreItem xmlns:ds="http://schemas.openxmlformats.org/officeDocument/2006/customXml" ds:itemID="{39BDA001-BA8B-4B38-AAB2-31F93EA7A7E8}">
  <ds:schemaRefs>
    <ds:schemaRef ds:uri="http://schemas.microsoft.com/sharepoint/v3/contenttype/forms"/>
  </ds:schemaRefs>
</ds:datastoreItem>
</file>

<file path=customXml/itemProps3.xml><?xml version="1.0" encoding="utf-8"?>
<ds:datastoreItem xmlns:ds="http://schemas.openxmlformats.org/officeDocument/2006/customXml" ds:itemID="{32DE1D02-3B77-4272-9C7A-B67819E50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→必須提出書類</vt:lpstr>
      <vt:lpstr>生産性向上・新需要</vt:lpstr>
      <vt:lpstr>キャッシュフロー１０倍</vt:lpstr>
      <vt:lpstr>経常収支比率</vt:lpstr>
      <vt:lpstr>従業員推移表</vt:lpstr>
      <vt:lpstr>賃上げ</vt:lpstr>
      <vt:lpstr>→任意作成書類</vt:lpstr>
      <vt:lpstr>損益計算書（事業単位）</vt:lpstr>
      <vt:lpstr>貸借対照表（事業単位）</vt:lpstr>
      <vt:lpstr>損益計算書（企業単位）</vt:lpstr>
      <vt:lpstr>貸借対照表（企業単位）</vt:lpstr>
      <vt:lpstr>信用度の高い有価証券等</vt:lpstr>
      <vt:lpstr>引当金</vt:lpstr>
      <vt:lpstr>キャッシュフロー１０倍!Print_Area</vt:lpstr>
      <vt:lpstr>経常収支比率!Print_Area</vt:lpstr>
      <vt:lpstr>従業員推移表!Print_Area</vt:lpstr>
      <vt:lpstr>信用度の高い有価証券等!Print_Area</vt:lpstr>
      <vt:lpstr>'損益計算書（企業単位）'!Print_Area</vt:lpstr>
      <vt:lpstr>'損益計算書（事業単位）'!Print_Area</vt:lpstr>
      <vt:lpstr>'貸借対照表（企業単位）'!Print_Area</vt:lpstr>
      <vt:lpstr>'貸借対照表（事業単位）'!Print_Area</vt:lpstr>
      <vt:lpstr>賃上げ!Print_Area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2024-09-27T11:38:53Z</dcterms:created>
  <dcterms:modified xsi:type="dcterms:W3CDTF">2026-01-08T05:37:20Z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ies>
</file>