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12"/>
  <workbookPr filterPrivacy="1"/>
  <xr:revisionPtr revIDLastSave="1" documentId="13_ncr:1_{25F4C910-6FB7-4939-B416-5536A3F06F24}" xr6:coauthVersionLast="47" xr6:coauthVersionMax="47" xr10:uidLastSave="{CC66586D-F072-4807-895C-9553EFAA32AE}"/>
  <bookViews>
    <workbookView xWindow="-120" yWindow="-16320" windowWidth="29040" windowHeight="15720" xr2:uid="{00000000-000D-0000-FFFF-FFFF00000000}"/>
  </bookViews>
  <sheets>
    <sheet name="表２～16" sheetId="1" r:id="rId1"/>
    <sheet name="表１" sheetId="2" r:id="rId2"/>
  </sheets>
  <externalReferences>
    <externalReference r:id="rId3"/>
    <externalReference r:id="rId4"/>
    <externalReference r:id="rId5"/>
  </externalReferences>
  <definedNames>
    <definedName name="_1____123Graph_Aｸﾞﾗﾌ_2" hidden="1">'[1]図－３'!$C$5:$L$5</definedName>
    <definedName name="_1__123Graph_Aｸﾞﾗﾌ_1" hidden="1">#REF!</definedName>
    <definedName name="_10____123Graph_Xｸﾞﾗﾌ_1" hidden="1">'[1]図－２'!$B$2:$V$2</definedName>
    <definedName name="_10__123Graph_LBL_Bｸﾞﾗﾌ_1" hidden="1">#REF!</definedName>
    <definedName name="_11___123Graph_Aｸﾞﾗﾌ_1" hidden="1">'[1]図－２'!$B$3:$V$3</definedName>
    <definedName name="_11__123Graph_Xｸﾞﾗﾌ_1" hidden="1">#REF!</definedName>
    <definedName name="_12___123Graph_Aｸﾞﾗﾌ_2" hidden="1">'[1]図－３'!$C$5:$L$5</definedName>
    <definedName name="_13___123Graph_Aｸﾞﾗﾌ_3" hidden="1">#REF!</definedName>
    <definedName name="_14___123Graph_Bｸﾞﾗﾌ_1" hidden="1">'[1]図－２'!$B$4:$V$4</definedName>
    <definedName name="_15___123Graph_Bｸﾞﾗﾌ_2" hidden="1">'[1]図－３'!$C$3:$L$3</definedName>
    <definedName name="_16___123Graph_Bｸﾞﾗﾌ_3" hidden="1">#REF!</definedName>
    <definedName name="_16_123Graph_Bｸﾞﾗﾌ_123" hidden="1">#REF!</definedName>
    <definedName name="_17___123Graph_Cｸﾞﾗﾌ_2" hidden="1">'[1]図－３'!$C$4:$L$4</definedName>
    <definedName name="_18___123Graph_Cｸﾞﾗﾌ_3" hidden="1">#REF!</definedName>
    <definedName name="_19___123Graph_LBL_Aｸﾞﾗﾌ_1" hidden="1">'[1]図－２'!$B$3:$V$3</definedName>
    <definedName name="_2__123Graph_Aｸﾞﾗﾌ_2" hidden="1">#REF!</definedName>
    <definedName name="_20___123Graph_LBL_Bｸﾞﾗﾌ_1" hidden="1">'[1]図－２'!$B$4:$V$4</definedName>
    <definedName name="_21___123Graph_Xｸﾞﾗﾌ_1" hidden="1">'[1]図－２'!$B$2:$V$2</definedName>
    <definedName name="_3____123Graph_Bｸﾞﾗﾌ_1" hidden="1">'[1]図－２'!$B$4:$V$4</definedName>
    <definedName name="_3__123Graph_Aｸﾞﾗﾌ_3" hidden="1">#REF!</definedName>
    <definedName name="_4____123Graph_Bｸﾞﾗﾌ_2" hidden="1">'[1]図－３'!$C$3:$L$3</definedName>
    <definedName name="_4__123Graph_Bｸﾞﾗﾌ_1" hidden="1">#REF!</definedName>
    <definedName name="_5__123Graph_Bｸﾞﾗﾌ_2" hidden="1">#REF!</definedName>
    <definedName name="_6____123Graph_Cｸﾞﾗﾌ_2" hidden="1">'[1]図－３'!$C$4:$L$4</definedName>
    <definedName name="_6__123Graph_Bｸﾞﾗﾌ_3" hidden="1">#REF!</definedName>
    <definedName name="_7__123Graph_Cｸﾞﾗﾌ_2" hidden="1">#REF!</definedName>
    <definedName name="_8____123Graph_LBL_Aｸﾞﾗﾌ_1" hidden="1">'[1]図－２'!$B$3:$V$3</definedName>
    <definedName name="_8__123Graph_Cｸﾞﾗﾌ_3" hidden="1">#REF!</definedName>
    <definedName name="_9____123Graph_LBL_Bｸﾞﾗﾌ_1" hidden="1">'[1]図－２'!$B$4:$V$4</definedName>
    <definedName name="_9__123Graph_LBL_Aｸﾞﾗﾌ_1" hidden="1">#REF!</definedName>
    <definedName name="_xlnm.Print_Area" localSheetId="0">'表２～16'!$B$1:$E$319</definedName>
    <definedName name="suiso" hidden="1">#REF!</definedName>
    <definedName name="質量販売容器容量">[2]概要!$BK$3:$BK$9</definedName>
    <definedName name="質量販売容器容量2">[3]概要!$BK$3:$BK$9</definedName>
    <definedName name="喪失盗難概要2020"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69" i="1" l="1"/>
  <c r="U369" i="1"/>
  <c r="S369" i="1"/>
  <c r="N177" i="1" l="1"/>
  <c r="K289" i="1"/>
  <c r="K287" i="1"/>
  <c r="K285" i="1"/>
  <c r="K281" i="1"/>
  <c r="K279" i="1"/>
  <c r="K273" i="1"/>
  <c r="K295" i="1" l="1"/>
  <c r="K293" i="1"/>
  <c r="K291" i="1"/>
  <c r="K283" i="1"/>
  <c r="K278" i="1"/>
  <c r="K276" i="1"/>
  <c r="K271" i="1"/>
  <c r="P136" i="1"/>
  <c r="N23" i="1"/>
  <c r="K47" i="1" l="1"/>
  <c r="N45" i="1"/>
  <c r="K27" i="1"/>
  <c r="K3" i="1"/>
  <c r="K8" i="1"/>
  <c r="K18" i="1"/>
  <c r="K71" i="1"/>
  <c r="K24" i="1"/>
  <c r="K48" i="1"/>
  <c r="N80" i="1"/>
  <c r="K96" i="1"/>
  <c r="N87" i="1"/>
  <c r="K39" i="1"/>
  <c r="K42" i="1"/>
  <c r="K99" i="1"/>
  <c r="K15" i="1"/>
  <c r="N27" i="1"/>
  <c r="K30" i="1"/>
  <c r="K45" i="1"/>
  <c r="K5" i="1"/>
  <c r="K52" i="1"/>
  <c r="K68" i="1"/>
  <c r="K83" i="1"/>
  <c r="K138" i="1"/>
  <c r="K25" i="1"/>
  <c r="K28" i="1"/>
  <c r="K69" i="1"/>
  <c r="N92" i="1"/>
  <c r="K153" i="1"/>
  <c r="K6" i="1"/>
  <c r="K14" i="1"/>
  <c r="K40" i="1"/>
  <c r="K53" i="1"/>
  <c r="K95" i="1"/>
  <c r="N98" i="1"/>
  <c r="K29" i="1"/>
  <c r="K82" i="1"/>
  <c r="K97" i="1"/>
  <c r="N100" i="1"/>
  <c r="N111" i="1"/>
  <c r="K113" i="1"/>
  <c r="K139" i="1"/>
  <c r="K116" i="1"/>
  <c r="K137" i="1"/>
  <c r="K17" i="1"/>
  <c r="K26" i="1"/>
  <c r="K46" i="1"/>
  <c r="K7" i="1"/>
  <c r="K16" i="1"/>
  <c r="N51" i="1"/>
  <c r="K41" i="1"/>
  <c r="K51" i="1"/>
  <c r="K54" i="1"/>
  <c r="K91" i="1"/>
  <c r="K87" i="1"/>
  <c r="K92" i="1"/>
  <c r="K100" i="1"/>
  <c r="N115" i="1"/>
  <c r="K117" i="1"/>
  <c r="K120" i="1"/>
  <c r="K157" i="1"/>
  <c r="K158" i="1"/>
  <c r="K169" i="1"/>
  <c r="N102" i="1"/>
  <c r="K111" i="1"/>
  <c r="K114" i="1"/>
  <c r="K130" i="1"/>
  <c r="K163" i="1"/>
  <c r="K70" i="1"/>
  <c r="K115" i="1"/>
  <c r="K118" i="1"/>
  <c r="N119" i="1"/>
  <c r="K121" i="1"/>
  <c r="N123" i="1"/>
  <c r="K147" i="1"/>
  <c r="K104" i="1"/>
  <c r="K80" i="1"/>
  <c r="K84" i="1"/>
  <c r="N85" i="1"/>
  <c r="K89" i="1"/>
  <c r="K98" i="1"/>
  <c r="K102" i="1"/>
  <c r="K129" i="1"/>
  <c r="K125" i="1"/>
  <c r="K155" i="1"/>
  <c r="K162" i="1"/>
  <c r="K171" i="1"/>
  <c r="K94" i="1"/>
  <c r="K119" i="1"/>
  <c r="K122" i="1"/>
  <c r="K141" i="1"/>
  <c r="K145" i="1"/>
  <c r="K146" i="1"/>
  <c r="K161" i="1"/>
  <c r="K166" i="1"/>
  <c r="K85" i="1"/>
  <c r="K90" i="1"/>
  <c r="K112" i="1"/>
  <c r="K127" i="1"/>
  <c r="K128" i="1"/>
  <c r="K142" i="1"/>
  <c r="K154" i="1"/>
  <c r="K174" i="1"/>
  <c r="K170" i="1"/>
  <c r="K144" i="1"/>
  <c r="K160" i="1"/>
  <c r="K168" i="1"/>
  <c r="N294" i="1"/>
  <c r="K274" i="1"/>
  <c r="K172" i="1"/>
  <c r="K181" i="1"/>
  <c r="K140" i="1"/>
  <c r="K148" i="1"/>
  <c r="K156" i="1"/>
  <c r="K164" i="1"/>
  <c r="K143" i="1"/>
  <c r="K159" i="1"/>
  <c r="K167" i="1"/>
  <c r="K294" i="1"/>
  <c r="M294" i="1" s="1"/>
  <c r="K270" i="1"/>
  <c r="K292" i="1"/>
  <c r="K335" i="1"/>
  <c r="K282" i="1"/>
  <c r="K286" i="1"/>
  <c r="N277" i="1"/>
  <c r="N270" i="1"/>
  <c r="K288" i="1"/>
  <c r="N290" i="1"/>
  <c r="K305" i="1"/>
  <c r="K334" i="1"/>
  <c r="K324" i="1"/>
  <c r="K326" i="1"/>
  <c r="K346" i="1"/>
  <c r="K272" i="1"/>
  <c r="N275" i="1"/>
  <c r="K284" i="1"/>
  <c r="K290" i="1"/>
  <c r="K325" i="1"/>
  <c r="K327" i="1"/>
  <c r="K328" i="1"/>
  <c r="K343" i="1"/>
  <c r="N292" i="1"/>
  <c r="K332" i="1"/>
  <c r="K342" i="1"/>
  <c r="N282" i="1"/>
  <c r="N288" i="1"/>
  <c r="K302" i="1"/>
  <c r="K341" i="1"/>
  <c r="K303" i="1"/>
  <c r="K333" i="1"/>
  <c r="K340" i="1"/>
  <c r="K321" i="1"/>
  <c r="K322" i="1"/>
  <c r="K323" i="1"/>
  <c r="K347" i="1"/>
  <c r="K280" i="1"/>
  <c r="K304" i="1"/>
  <c r="M275" i="1" l="1"/>
  <c r="K72" i="1"/>
  <c r="M277" i="1"/>
  <c r="M115" i="1"/>
  <c r="M119" i="1"/>
  <c r="K43" i="1"/>
  <c r="K55" i="1"/>
  <c r="K59" i="1"/>
  <c r="K176" i="1"/>
  <c r="K44" i="1"/>
  <c r="K311" i="1"/>
  <c r="M85" i="1"/>
  <c r="M102" i="1"/>
  <c r="M111" i="1"/>
  <c r="N39" i="1"/>
  <c r="N57" i="1" s="1"/>
  <c r="K152" i="1"/>
  <c r="K13" i="1"/>
  <c r="M282" i="1"/>
  <c r="M292" i="1"/>
  <c r="M98" i="1"/>
  <c r="K165" i="1"/>
  <c r="K151" i="1"/>
  <c r="M270" i="1"/>
  <c r="N68" i="1"/>
  <c r="K124" i="1"/>
  <c r="K175" i="1"/>
  <c r="M100" i="1"/>
  <c r="K57" i="1"/>
  <c r="M39" i="1" s="1"/>
  <c r="K50" i="1"/>
  <c r="K73" i="1"/>
  <c r="K49" i="1"/>
  <c r="N173" i="1"/>
  <c r="N149" i="1"/>
  <c r="K126" i="1"/>
  <c r="M92" i="1"/>
  <c r="N127" i="1"/>
  <c r="K312" i="1"/>
  <c r="N211" i="1"/>
  <c r="K123" i="1"/>
  <c r="M123" i="1" s="1"/>
  <c r="M87" i="1"/>
  <c r="K33" i="1"/>
  <c r="K58" i="1"/>
  <c r="K150" i="1"/>
  <c r="K178" i="1"/>
  <c r="O178" i="1" s="1"/>
  <c r="N104" i="1"/>
  <c r="M27" i="1"/>
  <c r="M290" i="1"/>
  <c r="M288" i="1"/>
  <c r="N165" i="1"/>
  <c r="M80" i="1"/>
  <c r="K56" i="1"/>
  <c r="K149" i="1"/>
  <c r="K60" i="1"/>
  <c r="M45" i="1" l="1"/>
  <c r="O150" i="1"/>
  <c r="K62" i="1"/>
  <c r="O138" i="1"/>
  <c r="N247" i="1"/>
  <c r="O174" i="1"/>
  <c r="K180" i="1"/>
  <c r="O162" i="1"/>
  <c r="K314" i="1"/>
  <c r="K177" i="1"/>
  <c r="M165" i="1" s="1"/>
  <c r="K173" i="1"/>
  <c r="K74" i="1"/>
  <c r="M68" i="1" s="1"/>
  <c r="K313" i="1"/>
  <c r="O158" i="1"/>
  <c r="M51" i="1"/>
  <c r="O146" i="1"/>
  <c r="K61" i="1"/>
  <c r="O154" i="1"/>
  <c r="K179" i="1"/>
  <c r="O142" i="1"/>
  <c r="M127" i="1"/>
  <c r="N137" i="1"/>
  <c r="N153" i="1"/>
  <c r="N161" i="1"/>
  <c r="N145" i="1"/>
  <c r="N141" i="1"/>
  <c r="N157" i="1"/>
  <c r="M104" i="1"/>
  <c r="N259" i="1"/>
  <c r="N239" i="1"/>
  <c r="N203" i="1"/>
  <c r="N191" i="1"/>
  <c r="N231" i="1"/>
  <c r="N199" i="1"/>
  <c r="N195" i="1"/>
  <c r="N251" i="1"/>
  <c r="N243" i="1"/>
  <c r="N227" i="1"/>
  <c r="N215" i="1"/>
  <c r="N255" i="1"/>
  <c r="N207" i="1"/>
  <c r="N219" i="1"/>
  <c r="N223" i="1"/>
  <c r="N235" i="1"/>
  <c r="N187" i="1"/>
  <c r="O166" i="1"/>
  <c r="M57" i="1" l="1"/>
  <c r="M259" i="1"/>
  <c r="M199" i="1"/>
  <c r="M203" i="1"/>
  <c r="M207" i="1"/>
  <c r="M255" i="1"/>
  <c r="M187" i="1"/>
  <c r="M235" i="1"/>
  <c r="M191" i="1"/>
  <c r="M243" i="1"/>
  <c r="M239" i="1"/>
  <c r="M227" i="1"/>
  <c r="M215" i="1"/>
  <c r="M219" i="1"/>
  <c r="M223" i="1"/>
  <c r="M195" i="1"/>
  <c r="M231" i="1"/>
  <c r="M251" i="1"/>
  <c r="M173" i="1"/>
  <c r="K315" i="1"/>
  <c r="M177" i="1"/>
  <c r="M141" i="1"/>
  <c r="M161" i="1"/>
  <c r="M145" i="1"/>
  <c r="M137" i="1"/>
  <c r="M153" i="1"/>
  <c r="M157" i="1"/>
  <c r="M149" i="1"/>
  <c r="K316" i="1"/>
  <c r="M211" i="1"/>
  <c r="M247" i="1"/>
</calcChain>
</file>

<file path=xl/sharedStrings.xml><?xml version="1.0" encoding="utf-8"?>
<sst xmlns="http://schemas.openxmlformats.org/spreadsheetml/2006/main" count="579" uniqueCount="216">
  <si>
    <t>表－２</t>
    <rPh sb="0" eb="1">
      <t>ヒョウ</t>
    </rPh>
    <phoneticPr fontId="3"/>
  </si>
  <si>
    <t>2019年</t>
  </si>
  <si>
    <t>2020年</t>
    <phoneticPr fontId="3"/>
  </si>
  <si>
    <t>2021年</t>
  </si>
  <si>
    <t>2022年</t>
  </si>
  <si>
    <t>2023年</t>
  </si>
  <si>
    <t>直近
5年平均</t>
    <rPh sb="0" eb="2">
      <t>チョッキン</t>
    </rPh>
    <phoneticPr fontId="3"/>
  </si>
  <si>
    <t>2024年</t>
  </si>
  <si>
    <t>事故件数（件）</t>
    <phoneticPr fontId="3"/>
  </si>
  <si>
    <t>　対前年比（％）</t>
    <rPh sb="1" eb="2">
      <t>タイ</t>
    </rPh>
    <rPh sb="2" eb="4">
      <t>ゼンネン</t>
    </rPh>
    <rPh sb="4" eb="5">
      <t>ヒ</t>
    </rPh>
    <phoneticPr fontId="3"/>
  </si>
  <si>
    <t>－</t>
    <phoneticPr fontId="3"/>
  </si>
  <si>
    <t>　うちB級以上事故（件）</t>
  </si>
  <si>
    <t>死亡者数（人）</t>
    <rPh sb="5" eb="6">
      <t>ニン</t>
    </rPh>
    <phoneticPr fontId="3"/>
  </si>
  <si>
    <t>負傷者数（人）</t>
    <rPh sb="5" eb="6">
      <t>ニン</t>
    </rPh>
    <phoneticPr fontId="3"/>
  </si>
  <si>
    <t>　うちB級以上事故
　　負傷者数（人）</t>
    <rPh sb="17" eb="18">
      <t>ニン</t>
    </rPh>
    <phoneticPr fontId="3"/>
  </si>
  <si>
    <t>表－３</t>
    <rPh sb="0" eb="1">
      <t>ヒョウ</t>
    </rPh>
    <phoneticPr fontId="3"/>
  </si>
  <si>
    <t>地域区分別</t>
    <rPh sb="0" eb="2">
      <t>チイキ</t>
    </rPh>
    <rPh sb="2" eb="5">
      <t>クブンベツ</t>
    </rPh>
    <phoneticPr fontId="3"/>
  </si>
  <si>
    <t>2019年</t>
    <phoneticPr fontId="2"/>
  </si>
  <si>
    <t>豪雪地帯等に指定されている道府県</t>
    <rPh sb="0" eb="2">
      <t>ゴウセツ</t>
    </rPh>
    <rPh sb="2" eb="4">
      <t>チタイ</t>
    </rPh>
    <rPh sb="4" eb="5">
      <t>トウ</t>
    </rPh>
    <rPh sb="6" eb="8">
      <t>シテイ</t>
    </rPh>
    <rPh sb="13" eb="16">
      <t>ドウフケン</t>
    </rPh>
    <phoneticPr fontId="3"/>
  </si>
  <si>
    <t>　うち全域において豪雪地帯の指定有り及び一部地域において特別豪雪地帯の指定有り</t>
    <rPh sb="3" eb="4">
      <t>ゼン</t>
    </rPh>
    <rPh sb="16" eb="17">
      <t>ア</t>
    </rPh>
    <phoneticPr fontId="3"/>
  </si>
  <si>
    <t>北海道、青森県、岩手県、秋田県、山形県、新潟県、富山県、石川県、福井県</t>
    <rPh sb="0" eb="3">
      <t>ホッカイドウ</t>
    </rPh>
    <rPh sb="4" eb="6">
      <t>アオモリ</t>
    </rPh>
    <rPh sb="6" eb="7">
      <t>ケン</t>
    </rPh>
    <rPh sb="8" eb="11">
      <t>イワテケン</t>
    </rPh>
    <rPh sb="12" eb="15">
      <t>アキタケン</t>
    </rPh>
    <rPh sb="16" eb="19">
      <t>ヤマガタケン</t>
    </rPh>
    <rPh sb="20" eb="23">
      <t>ニイガタケン</t>
    </rPh>
    <rPh sb="24" eb="27">
      <t>トヤマケン</t>
    </rPh>
    <rPh sb="28" eb="31">
      <t>イシカワケン</t>
    </rPh>
    <rPh sb="32" eb="35">
      <t>フクイケン</t>
    </rPh>
    <phoneticPr fontId="3"/>
  </si>
  <si>
    <t>北海道</t>
    <rPh sb="0" eb="3">
      <t>ホッカイドウ</t>
    </rPh>
    <phoneticPr fontId="3"/>
  </si>
  <si>
    <t>青森県</t>
    <rPh sb="0" eb="2">
      <t>アオモリ</t>
    </rPh>
    <rPh sb="2" eb="3">
      <t>ケン</t>
    </rPh>
    <phoneticPr fontId="3"/>
  </si>
  <si>
    <t>岩手県</t>
    <rPh sb="0" eb="3">
      <t>イワテケン</t>
    </rPh>
    <phoneticPr fontId="3"/>
  </si>
  <si>
    <t>秋田県</t>
    <rPh sb="0" eb="3">
      <t>アキタケン</t>
    </rPh>
    <phoneticPr fontId="3"/>
  </si>
  <si>
    <t>山形県</t>
    <rPh sb="0" eb="3">
      <t>ヤマガタケン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</si>
  <si>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</si>
  <si>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</si>
  <si>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</si>
  <si>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</si>
  <si>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　うち全域において豪雪地帯の指定有り</t>
    <rPh sb="16" eb="17">
      <t>ア</t>
    </rPh>
    <phoneticPr fontId="3"/>
  </si>
  <si>
    <t>鳥取県</t>
    <rPh sb="0" eb="3">
      <t>トットリケン</t>
    </rPh>
    <phoneticPr fontId="3"/>
  </si>
  <si>
    <t>　うち一部地域において豪雪地帯の指定有り及び一部地域において特別豪雪地帯の指定有り</t>
    <rPh sb="18" eb="19">
      <t>ア</t>
    </rPh>
    <phoneticPr fontId="3"/>
  </si>
  <si>
    <t>宮城県、福島県、群馬県、長野県、岐阜県、滋賀県</t>
    <rPh sb="0" eb="3">
      <t>ミヤギケン</t>
    </rPh>
    <rPh sb="4" eb="7">
      <t>フクシマケン</t>
    </rPh>
    <rPh sb="8" eb="11">
      <t>グンマケン</t>
    </rPh>
    <rPh sb="12" eb="15">
      <t>ナガノケン</t>
    </rPh>
    <rPh sb="16" eb="19">
      <t>ギフケン</t>
    </rPh>
    <rPh sb="20" eb="23">
      <t>シガケン</t>
    </rPh>
    <phoneticPr fontId="3"/>
  </si>
  <si>
    <t>宮城県</t>
    <rPh sb="0" eb="3">
      <t>ミヤギケン</t>
    </rPh>
    <phoneticPr fontId="3"/>
  </si>
  <si>
    <t>福島県</t>
    <rPh sb="0" eb="3">
      <t>フクシマケン</t>
    </rPh>
    <phoneticPr fontId="3"/>
  </si>
  <si>
    <t>群馬県</t>
    <rPh sb="0" eb="3">
      <t>グンマケン</t>
    </rPh>
    <phoneticPr fontId="3"/>
  </si>
  <si>
    <t>長野県</t>
    <rPh sb="0" eb="3">
      <t>ナガノケン</t>
    </rPh>
    <phoneticPr fontId="3"/>
  </si>
  <si>
    <t>岐阜県</t>
    <rPh sb="0" eb="3">
      <t>ギフケン</t>
    </rPh>
    <phoneticPr fontId="3"/>
  </si>
  <si>
    <t>滋賀県</t>
    <rPh sb="0" eb="3">
      <t>シガケン</t>
    </rPh>
    <phoneticPr fontId="3"/>
  </si>
  <si>
    <t>　うち一部地域において豪雪地帯の指定有り</t>
    <rPh sb="3" eb="5">
      <t>イチブ</t>
    </rPh>
    <rPh sb="5" eb="7">
      <t>チイキ</t>
    </rPh>
    <rPh sb="18" eb="19">
      <t>ア</t>
    </rPh>
    <phoneticPr fontId="3"/>
  </si>
  <si>
    <t>栃木県、山梨県、静岡県、京都府、兵庫県、島根県、岡山県、広島県</t>
    <rPh sb="0" eb="3">
      <t>トチギケン</t>
    </rPh>
    <rPh sb="4" eb="7">
      <t>ヤマナシケン</t>
    </rPh>
    <rPh sb="8" eb="11">
      <t>シズオカケン</t>
    </rPh>
    <rPh sb="12" eb="15">
      <t>キョウトフ</t>
    </rPh>
    <rPh sb="16" eb="19">
      <t>ヒョウゴケン</t>
    </rPh>
    <rPh sb="20" eb="23">
      <t>シマネケン</t>
    </rPh>
    <rPh sb="24" eb="27">
      <t>オカヤマケン</t>
    </rPh>
    <rPh sb="28" eb="31">
      <t>ヒロシマケン</t>
    </rPh>
    <phoneticPr fontId="3"/>
  </si>
  <si>
    <t>栃木県</t>
    <rPh sb="0" eb="3">
      <t>トチギケン</t>
    </rPh>
    <phoneticPr fontId="3"/>
  </si>
  <si>
    <t>山梨県</t>
    <rPh sb="0" eb="3">
      <t>ヤマナシケン</t>
    </rPh>
    <phoneticPr fontId="3"/>
  </si>
  <si>
    <t>静岡県</t>
    <rPh sb="0" eb="3">
      <t>シズオカケン</t>
    </rPh>
    <phoneticPr fontId="3"/>
  </si>
  <si>
    <t>京都府</t>
    <rPh sb="0" eb="3">
      <t>キョウトフ</t>
    </rPh>
    <phoneticPr fontId="3"/>
  </si>
  <si>
    <t>兵庫県</t>
    <rPh sb="0" eb="3">
      <t>ヒョウゴケン</t>
    </rPh>
    <phoneticPr fontId="3"/>
  </si>
  <si>
    <t>島根県</t>
    <rPh sb="0" eb="3">
      <t>シマネケン</t>
    </rPh>
    <phoneticPr fontId="3"/>
  </si>
  <si>
    <t>岡山県</t>
    <rPh sb="0" eb="3">
      <t>オカヤマケン</t>
    </rPh>
    <phoneticPr fontId="3"/>
  </si>
  <si>
    <t>広島県</t>
    <rPh sb="0" eb="3">
      <t>ヒロシマケン</t>
    </rPh>
    <phoneticPr fontId="3"/>
  </si>
  <si>
    <t>指定なし</t>
  </si>
  <si>
    <t>愛知県</t>
  </si>
  <si>
    <t>愛媛県</t>
  </si>
  <si>
    <t>茨城県</t>
  </si>
  <si>
    <t>沖縄県</t>
  </si>
  <si>
    <t>宮崎県</t>
  </si>
  <si>
    <t>熊本県</t>
  </si>
  <si>
    <t>香川県</t>
  </si>
  <si>
    <t>高知県</t>
  </si>
  <si>
    <t>佐賀県</t>
  </si>
  <si>
    <t>埼玉県</t>
  </si>
  <si>
    <t>三重県</t>
  </si>
  <si>
    <t>山口県</t>
  </si>
  <si>
    <t>鹿児島県</t>
  </si>
  <si>
    <t>神奈川県</t>
  </si>
  <si>
    <t>千葉県</t>
  </si>
  <si>
    <t>大阪府</t>
  </si>
  <si>
    <t>大分県</t>
  </si>
  <si>
    <t>長崎県</t>
  </si>
  <si>
    <t>東京都</t>
  </si>
  <si>
    <t>徳島県</t>
  </si>
  <si>
    <t>奈良県</t>
  </si>
  <si>
    <t>福岡県</t>
  </si>
  <si>
    <t>和歌山県</t>
  </si>
  <si>
    <t>※2020年は、令和2年４月１日現在の指定状況</t>
    <rPh sb="5" eb="6">
      <t>ネン</t>
    </rPh>
    <rPh sb="8" eb="10">
      <t>レイワ</t>
    </rPh>
    <rPh sb="11" eb="12">
      <t>ネン</t>
    </rPh>
    <rPh sb="13" eb="14">
      <t>ガツ</t>
    </rPh>
    <rPh sb="15" eb="16">
      <t>ニチ</t>
    </rPh>
    <rPh sb="16" eb="18">
      <t>ゲンザイ</t>
    </rPh>
    <rPh sb="19" eb="21">
      <t>シテイ</t>
    </rPh>
    <rPh sb="21" eb="23">
      <t>ジョウキョウ</t>
    </rPh>
    <phoneticPr fontId="3"/>
  </si>
  <si>
    <t>表－４</t>
    <rPh sb="0" eb="1">
      <t>ヒョウ</t>
    </rPh>
    <phoneticPr fontId="3"/>
  </si>
  <si>
    <t>ＣＯ中毒事故件数のＢ級
事故件数に対する割合</t>
    <rPh sb="2" eb="4">
      <t>チュウドク</t>
    </rPh>
    <rPh sb="4" eb="6">
      <t>ジコ</t>
    </rPh>
    <rPh sb="6" eb="8">
      <t>ケンスウ</t>
    </rPh>
    <rPh sb="10" eb="11">
      <t>キュウ</t>
    </rPh>
    <rPh sb="12" eb="14">
      <t>ジコ</t>
    </rPh>
    <rPh sb="14" eb="16">
      <t>ケンスウ</t>
    </rPh>
    <rPh sb="17" eb="18">
      <t>タイ</t>
    </rPh>
    <rPh sb="20" eb="22">
      <t>ワリアイ</t>
    </rPh>
    <phoneticPr fontId="3"/>
  </si>
  <si>
    <t>Ｂ級以上事故</t>
    <rPh sb="1" eb="2">
      <t>キュウ</t>
    </rPh>
    <rPh sb="2" eb="4">
      <t>イジョウ</t>
    </rPh>
    <rPh sb="4" eb="6">
      <t>ジコ</t>
    </rPh>
    <phoneticPr fontId="3"/>
  </si>
  <si>
    <t>事故件数（件）</t>
    <rPh sb="0" eb="2">
      <t>ジコ</t>
    </rPh>
    <rPh sb="2" eb="4">
      <t>ケンスウ</t>
    </rPh>
    <rPh sb="5" eb="6">
      <t>ケン</t>
    </rPh>
    <phoneticPr fontId="3"/>
  </si>
  <si>
    <t>　うちCO中毒</t>
    <rPh sb="5" eb="7">
      <t>チュウドク</t>
    </rPh>
    <phoneticPr fontId="3"/>
  </si>
  <si>
    <t>症者数（人）</t>
    <rPh sb="0" eb="1">
      <t>ショウ</t>
    </rPh>
    <rPh sb="1" eb="2">
      <t>シャ</t>
    </rPh>
    <rPh sb="2" eb="3">
      <t>スウ</t>
    </rPh>
    <rPh sb="4" eb="5">
      <t>ニン</t>
    </rPh>
    <phoneticPr fontId="3"/>
  </si>
  <si>
    <t>C級事故</t>
    <rPh sb="1" eb="2">
      <t>キュウ</t>
    </rPh>
    <rPh sb="2" eb="4">
      <t>ジコ</t>
    </rPh>
    <phoneticPr fontId="3"/>
  </si>
  <si>
    <t>　うちC１級事故（件）</t>
    <rPh sb="5" eb="6">
      <t>キュウ</t>
    </rPh>
    <rPh sb="6" eb="8">
      <t>ジコ</t>
    </rPh>
    <rPh sb="9" eb="10">
      <t>ケン</t>
    </rPh>
    <phoneticPr fontId="3"/>
  </si>
  <si>
    <t>　うちC２級事故（件）</t>
    <rPh sb="5" eb="6">
      <t>キュウ</t>
    </rPh>
    <rPh sb="6" eb="8">
      <t>ジコ</t>
    </rPh>
    <rPh sb="9" eb="10">
      <t>ケン</t>
    </rPh>
    <phoneticPr fontId="3"/>
  </si>
  <si>
    <t>表－５</t>
    <rPh sb="0" eb="1">
      <t>ヒョウ</t>
    </rPh>
    <phoneticPr fontId="3"/>
  </si>
  <si>
    <t>現象別事故件数の割合</t>
    <rPh sb="0" eb="2">
      <t>ゲンショウ</t>
    </rPh>
    <rPh sb="2" eb="3">
      <t>ベツ</t>
    </rPh>
    <rPh sb="3" eb="5">
      <t>ジコ</t>
    </rPh>
    <rPh sb="5" eb="7">
      <t>ケンスウ</t>
    </rPh>
    <rPh sb="8" eb="10">
      <t>ワリアイ</t>
    </rPh>
    <phoneticPr fontId="3"/>
  </si>
  <si>
    <t>現象別</t>
    <rPh sb="0" eb="3">
      <t>ゲンショウベツ</t>
    </rPh>
    <phoneticPr fontId="3"/>
  </si>
  <si>
    <t>2024年</t>
    <phoneticPr fontId="3"/>
  </si>
  <si>
    <t>漏えい</t>
    <rPh sb="0" eb="1">
      <t>ロウ</t>
    </rPh>
    <phoneticPr fontId="3"/>
  </si>
  <si>
    <t>死亡者数/事故件数</t>
    <rPh sb="0" eb="3">
      <t>シボウシャ</t>
    </rPh>
    <rPh sb="3" eb="4">
      <t>スウ</t>
    </rPh>
    <rPh sb="5" eb="7">
      <t>ジコ</t>
    </rPh>
    <rPh sb="7" eb="9">
      <t>ケンスウ</t>
    </rPh>
    <phoneticPr fontId="3"/>
  </si>
  <si>
    <t>負傷者数/事故件数</t>
    <rPh sb="0" eb="3">
      <t>フショウシャ</t>
    </rPh>
    <rPh sb="3" eb="4">
      <t>スウ</t>
    </rPh>
    <rPh sb="5" eb="7">
      <t>ジコ</t>
    </rPh>
    <rPh sb="7" eb="9">
      <t>ケンスウ</t>
    </rPh>
    <phoneticPr fontId="3"/>
  </si>
  <si>
    <t>漏えい火災
漏えい爆発</t>
    <rPh sb="0" eb="1">
      <t>ロウ</t>
    </rPh>
    <rPh sb="3" eb="5">
      <t>カサイ</t>
    </rPh>
    <rPh sb="6" eb="7">
      <t>ロウ</t>
    </rPh>
    <rPh sb="9" eb="11">
      <t>バクハツ</t>
    </rPh>
    <phoneticPr fontId="3"/>
  </si>
  <si>
    <t>CO中毒
酸欠</t>
    <rPh sb="2" eb="4">
      <t>チュウドク</t>
    </rPh>
    <rPh sb="5" eb="7">
      <t>サンケツ</t>
    </rPh>
    <phoneticPr fontId="3"/>
  </si>
  <si>
    <t>症者数（人）</t>
    <rPh sb="0" eb="1">
      <t>ショウ</t>
    </rPh>
    <rPh sb="4" eb="5">
      <t>ニン</t>
    </rPh>
    <phoneticPr fontId="3"/>
  </si>
  <si>
    <t>-</t>
  </si>
  <si>
    <t>症者数/事故件数</t>
    <rPh sb="0" eb="1">
      <t>ショウ</t>
    </rPh>
    <rPh sb="1" eb="2">
      <t>シャ</t>
    </rPh>
    <rPh sb="2" eb="3">
      <t>スウ</t>
    </rPh>
    <rPh sb="4" eb="6">
      <t>ジコ</t>
    </rPh>
    <rPh sb="6" eb="8">
      <t>ケンスウ</t>
    </rPh>
    <phoneticPr fontId="3"/>
  </si>
  <si>
    <t>合計</t>
    <rPh sb="0" eb="2">
      <t>ゴウケイ</t>
    </rPh>
    <phoneticPr fontId="3"/>
  </si>
  <si>
    <t>負傷者数（人）</t>
    <rPh sb="0" eb="3">
      <t>フショウシャ</t>
    </rPh>
    <rPh sb="3" eb="4">
      <t>スウ</t>
    </rPh>
    <rPh sb="5" eb="6">
      <t>ニン</t>
    </rPh>
    <phoneticPr fontId="3"/>
  </si>
  <si>
    <t>負傷者数/事故件数</t>
    <rPh sb="0" eb="2">
      <t>フショウ</t>
    </rPh>
    <phoneticPr fontId="3"/>
  </si>
  <si>
    <t>表－６（業務用施設</t>
    <rPh sb="0" eb="1">
      <t>ヒョウ</t>
    </rPh>
    <rPh sb="4" eb="7">
      <t>ギョウムヨウ</t>
    </rPh>
    <rPh sb="7" eb="9">
      <t>シセツ</t>
    </rPh>
    <phoneticPr fontId="3"/>
  </si>
  <si>
    <t>ＣＯ中毒</t>
    <rPh sb="2" eb="4">
      <t>チュウドク</t>
    </rPh>
    <phoneticPr fontId="3"/>
  </si>
  <si>
    <t>業務用施設等合計</t>
    <rPh sb="0" eb="3">
      <t>ギョウムヨウ</t>
    </rPh>
    <rPh sb="3" eb="5">
      <t>シセツ</t>
    </rPh>
    <rPh sb="5" eb="6">
      <t>ナド</t>
    </rPh>
    <rPh sb="6" eb="8">
      <t>ゴウケイ</t>
    </rPh>
    <phoneticPr fontId="3"/>
  </si>
  <si>
    <t>表－７</t>
    <rPh sb="0" eb="1">
      <t>ヒョウ</t>
    </rPh>
    <phoneticPr fontId="3"/>
  </si>
  <si>
    <t>原因者別割合</t>
    <rPh sb="0" eb="2">
      <t>ゲンイン</t>
    </rPh>
    <rPh sb="2" eb="3">
      <t>シャ</t>
    </rPh>
    <rPh sb="3" eb="4">
      <t>ベツ</t>
    </rPh>
    <rPh sb="4" eb="6">
      <t>ワリアイ</t>
    </rPh>
    <phoneticPr fontId="2"/>
  </si>
  <si>
    <t>一般消費者等起因</t>
    <phoneticPr fontId="2"/>
  </si>
  <si>
    <t>うち　点火ミス、立ち消え</t>
    <rPh sb="3" eb="5">
      <t>テンカ</t>
    </rPh>
    <rPh sb="8" eb="9">
      <t>タ</t>
    </rPh>
    <rPh sb="10" eb="11">
      <t>ギ</t>
    </rPh>
    <phoneticPr fontId="3"/>
  </si>
  <si>
    <t>うち　不適切な使用</t>
    <rPh sb="3" eb="6">
      <t>フテキセツ</t>
    </rPh>
    <rPh sb="7" eb="9">
      <t>シヨウ</t>
    </rPh>
    <phoneticPr fontId="3"/>
  </si>
  <si>
    <t>うち　誤開放</t>
    <rPh sb="3" eb="4">
      <t>ゴ</t>
    </rPh>
    <rPh sb="4" eb="6">
      <t>カイホウ</t>
    </rPh>
    <phoneticPr fontId="3"/>
  </si>
  <si>
    <t>一般消費者等及びＬＰガス販売事業者等起因</t>
    <rPh sb="0" eb="2">
      <t>イッパン</t>
    </rPh>
    <rPh sb="2" eb="5">
      <t>ショウヒシャ</t>
    </rPh>
    <rPh sb="5" eb="6">
      <t>トウ</t>
    </rPh>
    <rPh sb="6" eb="7">
      <t>オヨ</t>
    </rPh>
    <rPh sb="12" eb="14">
      <t>ハンバイ</t>
    </rPh>
    <rPh sb="14" eb="17">
      <t>ジギョウシャ</t>
    </rPh>
    <rPh sb="17" eb="18">
      <t>トウ</t>
    </rPh>
    <rPh sb="18" eb="20">
      <t>キイン</t>
    </rPh>
    <phoneticPr fontId="3"/>
  </si>
  <si>
    <t>ＬＰガス販売事業者等起因</t>
    <rPh sb="4" eb="6">
      <t>ハンバイ</t>
    </rPh>
    <rPh sb="6" eb="9">
      <t>ジギョウシャ</t>
    </rPh>
    <rPh sb="9" eb="10">
      <t>トウ</t>
    </rPh>
    <rPh sb="10" eb="12">
      <t>キイン</t>
    </rPh>
    <phoneticPr fontId="3"/>
  </si>
  <si>
    <t>うち　腐食等劣化</t>
    <rPh sb="3" eb="5">
      <t>フショク</t>
    </rPh>
    <rPh sb="5" eb="6">
      <t>トウ</t>
    </rPh>
    <rPh sb="6" eb="8">
      <t>レッカ</t>
    </rPh>
    <phoneticPr fontId="3"/>
  </si>
  <si>
    <t>うち　工事ミス、作業ミス</t>
    <rPh sb="3" eb="5">
      <t>コウジ</t>
    </rPh>
    <rPh sb="8" eb="10">
      <t>サギョウ</t>
    </rPh>
    <phoneticPr fontId="3"/>
  </si>
  <si>
    <t>うち　容器交換時の接続ミス等</t>
    <rPh sb="3" eb="5">
      <t>ヨウキ</t>
    </rPh>
    <rPh sb="5" eb="7">
      <t>コウカン</t>
    </rPh>
    <rPh sb="7" eb="8">
      <t>ジ</t>
    </rPh>
    <rPh sb="9" eb="11">
      <t>セツゾク</t>
    </rPh>
    <rPh sb="13" eb="14">
      <t>トウ</t>
    </rPh>
    <phoneticPr fontId="3"/>
  </si>
  <si>
    <t>その他の事業者起因</t>
    <rPh sb="2" eb="3">
      <t>タ</t>
    </rPh>
    <rPh sb="4" eb="7">
      <t>ジギョウシャ</t>
    </rPh>
    <rPh sb="7" eb="9">
      <t>キイン</t>
    </rPh>
    <phoneticPr fontId="3"/>
  </si>
  <si>
    <t>うち　設備工事業者</t>
    <rPh sb="3" eb="5">
      <t>セツビ</t>
    </rPh>
    <rPh sb="5" eb="7">
      <t>コウジ</t>
    </rPh>
    <rPh sb="7" eb="9">
      <t>ギョウシャ</t>
    </rPh>
    <phoneticPr fontId="3"/>
  </si>
  <si>
    <t>うち　充てん事業者</t>
    <rPh sb="3" eb="4">
      <t>ジュウ</t>
    </rPh>
    <rPh sb="6" eb="9">
      <t>ジギョウシャ</t>
    </rPh>
    <phoneticPr fontId="3"/>
  </si>
  <si>
    <t>うち　他工事業者</t>
    <rPh sb="3" eb="4">
      <t>タ</t>
    </rPh>
    <rPh sb="4" eb="6">
      <t>コウジ</t>
    </rPh>
    <rPh sb="6" eb="8">
      <t>ギョウシャ</t>
    </rPh>
    <phoneticPr fontId="3"/>
  </si>
  <si>
    <t>うち　器具メーカー</t>
    <rPh sb="3" eb="5">
      <t>キグ</t>
    </rPh>
    <phoneticPr fontId="3"/>
  </si>
  <si>
    <t>雪害等の自然災害</t>
    <rPh sb="0" eb="2">
      <t>セツガイ</t>
    </rPh>
    <rPh sb="2" eb="3">
      <t>ナド</t>
    </rPh>
    <rPh sb="4" eb="6">
      <t>シゼン</t>
    </rPh>
    <rPh sb="6" eb="8">
      <t>サイガイ</t>
    </rPh>
    <phoneticPr fontId="3"/>
  </si>
  <si>
    <t>うち　雪害</t>
    <rPh sb="3" eb="5">
      <t>セツガイ</t>
    </rPh>
    <phoneticPr fontId="3"/>
  </si>
  <si>
    <t>その他</t>
    <rPh sb="2" eb="3">
      <t>タ</t>
    </rPh>
    <phoneticPr fontId="3"/>
  </si>
  <si>
    <t>不　　明</t>
    <rPh sb="0" eb="4">
      <t>フメイ</t>
    </rPh>
    <phoneticPr fontId="3"/>
  </si>
  <si>
    <t>合　　計</t>
    <rPh sb="0" eb="4">
      <t>ゴウケイ</t>
    </rPh>
    <phoneticPr fontId="3"/>
  </si>
  <si>
    <t>表－８</t>
    <rPh sb="0" eb="1">
      <t>ヒョウ</t>
    </rPh>
    <phoneticPr fontId="3"/>
  </si>
  <si>
    <t>原因者等別</t>
    <rPh sb="0" eb="3">
      <t>ゲンインシャ</t>
    </rPh>
    <rPh sb="3" eb="4">
      <t>トウ</t>
    </rPh>
    <rPh sb="4" eb="5">
      <t>ベツ</t>
    </rPh>
    <phoneticPr fontId="3"/>
  </si>
  <si>
    <t>一般消費者等</t>
    <rPh sb="5" eb="6">
      <t>トウ</t>
    </rPh>
    <phoneticPr fontId="3"/>
  </si>
  <si>
    <t>販売事業者等</t>
    <rPh sb="5" eb="6">
      <t>トウ</t>
    </rPh>
    <phoneticPr fontId="3"/>
  </si>
  <si>
    <t>一般消費者等
及び
販売事業者等</t>
    <rPh sb="5" eb="6">
      <t>トウ</t>
    </rPh>
    <rPh sb="7" eb="8">
      <t>オヨ</t>
    </rPh>
    <rPh sb="10" eb="12">
      <t>ハンバイ</t>
    </rPh>
    <rPh sb="12" eb="15">
      <t>ジギョウシャ</t>
    </rPh>
    <rPh sb="15" eb="16">
      <t>トウ</t>
    </rPh>
    <phoneticPr fontId="3"/>
  </si>
  <si>
    <t>上記以外</t>
    <rPh sb="0" eb="2">
      <t>ジョウキ</t>
    </rPh>
    <rPh sb="2" eb="4">
      <t>イガイ</t>
    </rPh>
    <phoneticPr fontId="3"/>
  </si>
  <si>
    <t>表－９</t>
    <rPh sb="0" eb="1">
      <t>ヒョウ</t>
    </rPh>
    <phoneticPr fontId="3"/>
  </si>
  <si>
    <t>場所別割合</t>
    <rPh sb="0" eb="2">
      <t>バショ</t>
    </rPh>
    <rPh sb="2" eb="3">
      <t>ベツ</t>
    </rPh>
    <rPh sb="3" eb="5">
      <t>ワリアイ</t>
    </rPh>
    <phoneticPr fontId="3"/>
  </si>
  <si>
    <t>場所別割合（Ｂ級事故）</t>
    <rPh sb="0" eb="2">
      <t>バショ</t>
    </rPh>
    <rPh sb="2" eb="3">
      <t>ベツ</t>
    </rPh>
    <rPh sb="3" eb="5">
      <t>ワリアイ</t>
    </rPh>
    <rPh sb="7" eb="8">
      <t>キュウ</t>
    </rPh>
    <rPh sb="8" eb="10">
      <t>ジコ</t>
    </rPh>
    <phoneticPr fontId="3"/>
  </si>
  <si>
    <t>場所別</t>
    <rPh sb="0" eb="2">
      <t>バショ</t>
    </rPh>
    <rPh sb="2" eb="3">
      <t>ベツ</t>
    </rPh>
    <phoneticPr fontId="3"/>
  </si>
  <si>
    <t>住宅</t>
    <rPh sb="0" eb="2">
      <t>ジュウタク</t>
    </rPh>
    <phoneticPr fontId="3"/>
  </si>
  <si>
    <t>一般住宅</t>
  </si>
  <si>
    <t>事故件数（件）</t>
  </si>
  <si>
    <t>共同住宅</t>
  </si>
  <si>
    <t>寮・寄宿舎等（住宅部分）</t>
    <rPh sb="0" eb="1">
      <t>リョウ</t>
    </rPh>
    <rPh sb="2" eb="5">
      <t>キシュクシャ</t>
    </rPh>
    <rPh sb="5" eb="6">
      <t>トウ</t>
    </rPh>
    <rPh sb="7" eb="9">
      <t>ジュウタク</t>
    </rPh>
    <rPh sb="9" eb="11">
      <t>ブブン</t>
    </rPh>
    <phoneticPr fontId="3"/>
  </si>
  <si>
    <t>小計</t>
    <rPh sb="0" eb="2">
      <t>ショウケイ</t>
    </rPh>
    <phoneticPr fontId="3"/>
  </si>
  <si>
    <t>業務用施設等</t>
    <rPh sb="0" eb="3">
      <t>ギョウムヨウ</t>
    </rPh>
    <rPh sb="3" eb="6">
      <t>シセツトウ</t>
    </rPh>
    <phoneticPr fontId="3"/>
  </si>
  <si>
    <t>旅館</t>
  </si>
  <si>
    <t>飲食店</t>
  </si>
  <si>
    <t>学校</t>
  </si>
  <si>
    <t>病院・工場・事務所・その他</t>
    <rPh sb="0" eb="2">
      <t>ビョウイン</t>
    </rPh>
    <rPh sb="3" eb="5">
      <t>コウジョウ</t>
    </rPh>
    <rPh sb="6" eb="8">
      <t>ジム</t>
    </rPh>
    <rPh sb="8" eb="9">
      <t>ショ</t>
    </rPh>
    <rPh sb="12" eb="13">
      <t>タ</t>
    </rPh>
    <phoneticPr fontId="3"/>
  </si>
  <si>
    <t>うち、病院</t>
    <rPh sb="3" eb="5">
      <t>ビョウイン</t>
    </rPh>
    <phoneticPr fontId="3"/>
  </si>
  <si>
    <t>うち、工場</t>
    <rPh sb="3" eb="5">
      <t>コウジョウ</t>
    </rPh>
    <phoneticPr fontId="3"/>
  </si>
  <si>
    <t>うち、事務所</t>
    <rPh sb="3" eb="5">
      <t>ジム</t>
    </rPh>
    <rPh sb="5" eb="6">
      <t>ショ</t>
    </rPh>
    <phoneticPr fontId="3"/>
  </si>
  <si>
    <t>うち、その他</t>
    <rPh sb="5" eb="6">
      <t>タ</t>
    </rPh>
    <phoneticPr fontId="3"/>
  </si>
  <si>
    <t>B級負傷者数（人）</t>
    <rPh sb="1" eb="2">
      <t>キュウ</t>
    </rPh>
    <rPh sb="7" eb="8">
      <t>ニン</t>
    </rPh>
    <phoneticPr fontId="3"/>
  </si>
  <si>
    <t>表－１０</t>
    <rPh sb="0" eb="1">
      <t>ヒョウ</t>
    </rPh>
    <phoneticPr fontId="3"/>
  </si>
  <si>
    <t>発生箇所別割合</t>
    <rPh sb="0" eb="2">
      <t>ハッセイ</t>
    </rPh>
    <rPh sb="2" eb="4">
      <t>カショ</t>
    </rPh>
    <rPh sb="4" eb="5">
      <t>ベツ</t>
    </rPh>
    <rPh sb="5" eb="7">
      <t>ワリアイ</t>
    </rPh>
    <phoneticPr fontId="3"/>
  </si>
  <si>
    <t>発生箇所別</t>
    <phoneticPr fontId="3"/>
  </si>
  <si>
    <t>供　給　設　備</t>
    <rPh sb="0" eb="1">
      <t>トモ</t>
    </rPh>
    <rPh sb="2" eb="3">
      <t>キュウ</t>
    </rPh>
    <rPh sb="4" eb="5">
      <t>セツ</t>
    </rPh>
    <rPh sb="6" eb="7">
      <t>ビン</t>
    </rPh>
    <phoneticPr fontId="3"/>
  </si>
  <si>
    <t>容器</t>
    <rPh sb="0" eb="2">
      <t>ヨウキ</t>
    </rPh>
    <phoneticPr fontId="3"/>
  </si>
  <si>
    <t>容器バルブ</t>
    <phoneticPr fontId="3"/>
  </si>
  <si>
    <t>調整器</t>
    <rPh sb="0" eb="2">
      <t>チョウセイ</t>
    </rPh>
    <rPh sb="2" eb="3">
      <t>キ</t>
    </rPh>
    <phoneticPr fontId="3"/>
  </si>
  <si>
    <t>高圧ホース</t>
    <rPh sb="0" eb="2">
      <t>コウアツ</t>
    </rPh>
    <phoneticPr fontId="3"/>
  </si>
  <si>
    <t>集合装置</t>
    <rPh sb="0" eb="2">
      <t>シュウゴウ</t>
    </rPh>
    <rPh sb="2" eb="4">
      <t>ソウチ</t>
    </rPh>
    <phoneticPr fontId="3"/>
  </si>
  <si>
    <t>ガスメーター</t>
    <phoneticPr fontId="3"/>
  </si>
  <si>
    <t>バルク貯槽</t>
    <rPh sb="3" eb="4">
      <t>チョ</t>
    </rPh>
    <rPh sb="4" eb="5">
      <t>ソウ</t>
    </rPh>
    <phoneticPr fontId="3"/>
  </si>
  <si>
    <t>バルク容器</t>
    <rPh sb="3" eb="5">
      <t>ヨウキ</t>
    </rPh>
    <phoneticPr fontId="3"/>
  </si>
  <si>
    <t>付属機器等</t>
    <rPh sb="0" eb="2">
      <t>フゾク</t>
    </rPh>
    <rPh sb="2" eb="4">
      <t>キキ</t>
    </rPh>
    <rPh sb="4" eb="5">
      <t>トウ</t>
    </rPh>
    <phoneticPr fontId="3"/>
  </si>
  <si>
    <t>供給管</t>
    <rPh sb="0" eb="2">
      <t>キョウキュウ</t>
    </rPh>
    <rPh sb="2" eb="3">
      <t>カン</t>
    </rPh>
    <phoneticPr fontId="3"/>
  </si>
  <si>
    <t>うちB級以上事故（件）</t>
  </si>
  <si>
    <t>消　費　設　備</t>
    <rPh sb="0" eb="1">
      <t>ショウ</t>
    </rPh>
    <rPh sb="2" eb="3">
      <t>ヒ</t>
    </rPh>
    <rPh sb="4" eb="5">
      <t>セツ</t>
    </rPh>
    <rPh sb="6" eb="7">
      <t>ソナエ</t>
    </rPh>
    <phoneticPr fontId="3"/>
  </si>
  <si>
    <t>配管</t>
    <rPh sb="0" eb="2">
      <t>ハイカン</t>
    </rPh>
    <phoneticPr fontId="3"/>
  </si>
  <si>
    <t>末端ガス栓</t>
    <rPh sb="0" eb="2">
      <t>マッタン</t>
    </rPh>
    <rPh sb="4" eb="5">
      <t>セン</t>
    </rPh>
    <phoneticPr fontId="3"/>
  </si>
  <si>
    <t>金属フレキシブルホース</t>
    <rPh sb="0" eb="2">
      <t>キンゾク</t>
    </rPh>
    <phoneticPr fontId="3"/>
  </si>
  <si>
    <t>低圧ホース</t>
    <rPh sb="0" eb="2">
      <t>テイアツ</t>
    </rPh>
    <phoneticPr fontId="3"/>
  </si>
  <si>
    <t>ゴム管等</t>
    <rPh sb="2" eb="3">
      <t>カン</t>
    </rPh>
    <rPh sb="3" eb="4">
      <t>トウ</t>
    </rPh>
    <phoneticPr fontId="3"/>
  </si>
  <si>
    <t>こんろ</t>
    <phoneticPr fontId="3"/>
  </si>
  <si>
    <t>瞬間湯沸器</t>
    <rPh sb="0" eb="2">
      <t>シュンカン</t>
    </rPh>
    <rPh sb="2" eb="5">
      <t>ユワカシキ</t>
    </rPh>
    <phoneticPr fontId="3"/>
  </si>
  <si>
    <t>風呂釜</t>
    <rPh sb="0" eb="3">
      <t>フロガマ</t>
    </rPh>
    <phoneticPr fontId="3"/>
  </si>
  <si>
    <t>業務用燃焼器</t>
    <rPh sb="0" eb="3">
      <t>ギョウムヨウ</t>
    </rPh>
    <rPh sb="3" eb="6">
      <t>ネンショウキ</t>
    </rPh>
    <phoneticPr fontId="3"/>
  </si>
  <si>
    <t xml:space="preserve">その他(充てん設備等)
</t>
    <rPh sb="2" eb="3">
      <t>タ</t>
    </rPh>
    <rPh sb="4" eb="5">
      <t>ジュウ</t>
    </rPh>
    <rPh sb="7" eb="9">
      <t>セツビ</t>
    </rPh>
    <rPh sb="9" eb="10">
      <t>トウ</t>
    </rPh>
    <phoneticPr fontId="3"/>
  </si>
  <si>
    <t>不明</t>
    <rPh sb="0" eb="2">
      <t>フメイ</t>
    </rPh>
    <phoneticPr fontId="3"/>
  </si>
  <si>
    <t>表－１１（死傷者を伴う事故</t>
    <rPh sb="0" eb="1">
      <t>ヒョウ</t>
    </rPh>
    <rPh sb="5" eb="8">
      <t>シショウシャ</t>
    </rPh>
    <rPh sb="9" eb="10">
      <t>トモナ</t>
    </rPh>
    <rPh sb="11" eb="13">
      <t>ジコ</t>
    </rPh>
    <phoneticPr fontId="3"/>
  </si>
  <si>
    <t>原因者等別（件数）</t>
    <rPh sb="0" eb="3">
      <t>ゲンインシャ</t>
    </rPh>
    <rPh sb="3" eb="4">
      <t>トウ</t>
    </rPh>
    <rPh sb="4" eb="5">
      <t>ベツ</t>
    </rPh>
    <rPh sb="6" eb="8">
      <t>ケンスウ</t>
    </rPh>
    <phoneticPr fontId="3"/>
  </si>
  <si>
    <t>その他の事業者
起因</t>
    <rPh sb="2" eb="3">
      <t>タ</t>
    </rPh>
    <rPh sb="4" eb="7">
      <t>ジギョウシャ</t>
    </rPh>
    <rPh sb="8" eb="10">
      <t>キイン</t>
    </rPh>
    <phoneticPr fontId="3"/>
  </si>
  <si>
    <t>表－１２（質量販売</t>
    <rPh sb="0" eb="1">
      <t>ヒョウ</t>
    </rPh>
    <rPh sb="5" eb="7">
      <t>シツリョウ</t>
    </rPh>
    <rPh sb="7" eb="9">
      <t>ハンバイ</t>
    </rPh>
    <phoneticPr fontId="3"/>
  </si>
  <si>
    <t>表－１３</t>
    <rPh sb="0" eb="1">
      <t>ヒョウ</t>
    </rPh>
    <phoneticPr fontId="3"/>
  </si>
  <si>
    <t>質量販売先</t>
    <rPh sb="0" eb="2">
      <t>シツリョウ</t>
    </rPh>
    <rPh sb="2" eb="5">
      <t>ハンバイサキ</t>
    </rPh>
    <phoneticPr fontId="3"/>
  </si>
  <si>
    <t>死傷者数（人）</t>
    <rPh sb="1" eb="2">
      <t>キズ</t>
    </rPh>
    <rPh sb="5" eb="6">
      <t>ニン</t>
    </rPh>
    <phoneticPr fontId="3"/>
  </si>
  <si>
    <t>死傷者数／事故件数</t>
    <rPh sb="0" eb="4">
      <t>シショウシャスウ</t>
    </rPh>
    <rPh sb="5" eb="7">
      <t>ジコ</t>
    </rPh>
    <rPh sb="7" eb="9">
      <t>ケンスウ</t>
    </rPh>
    <phoneticPr fontId="3"/>
  </si>
  <si>
    <t>体積販売先</t>
    <rPh sb="0" eb="2">
      <t>タイセキ</t>
    </rPh>
    <rPh sb="2" eb="5">
      <t>ハンバイサキ</t>
    </rPh>
    <phoneticPr fontId="3"/>
  </si>
  <si>
    <t>表－１４（バルク（充てん設備・供給設備））</t>
    <rPh sb="0" eb="1">
      <t>ヒョウ</t>
    </rPh>
    <rPh sb="9" eb="10">
      <t>ジュウ</t>
    </rPh>
    <rPh sb="12" eb="14">
      <t>セツビ</t>
    </rPh>
    <rPh sb="15" eb="17">
      <t>キョウキュウ</t>
    </rPh>
    <rPh sb="17" eb="19">
      <t>セツビ</t>
    </rPh>
    <phoneticPr fontId="3"/>
  </si>
  <si>
    <t>バルク供給
（充塡設備・供給設備）</t>
    <rPh sb="3" eb="5">
      <t>キョウキュウ</t>
    </rPh>
    <rPh sb="7" eb="9">
      <t>ジュウテン</t>
    </rPh>
    <rPh sb="9" eb="11">
      <t>セツビ</t>
    </rPh>
    <rPh sb="12" eb="14">
      <t>キョウキュウ</t>
    </rPh>
    <rPh sb="14" eb="16">
      <t>セツビ</t>
    </rPh>
    <phoneticPr fontId="3"/>
  </si>
  <si>
    <t>死傷者数（人）</t>
    <rPh sb="0" eb="2">
      <t>シショウ</t>
    </rPh>
    <rPh sb="2" eb="3">
      <t>シャ</t>
    </rPh>
    <rPh sb="3" eb="4">
      <t>スウ</t>
    </rPh>
    <rPh sb="5" eb="6">
      <t>ニン</t>
    </rPh>
    <phoneticPr fontId="3"/>
  </si>
  <si>
    <t>【参考】バルク供給
（消費設備・その他）</t>
    <rPh sb="7" eb="9">
      <t>キョウキュウ</t>
    </rPh>
    <rPh sb="11" eb="13">
      <t>ショウヒ</t>
    </rPh>
    <rPh sb="13" eb="15">
      <t>セツビ</t>
    </rPh>
    <rPh sb="18" eb="19">
      <t>タ</t>
    </rPh>
    <phoneticPr fontId="3"/>
  </si>
  <si>
    <t>【参考】容器供給
（300kg以上,供給側）</t>
    <rPh sb="1" eb="3">
      <t>サンコウ</t>
    </rPh>
    <rPh sb="4" eb="6">
      <t>ヨウキ</t>
    </rPh>
    <rPh sb="6" eb="8">
      <t>キョウキュウ</t>
    </rPh>
    <rPh sb="15" eb="17">
      <t>イジョウ</t>
    </rPh>
    <rPh sb="18" eb="20">
      <t>キョウキュウ</t>
    </rPh>
    <rPh sb="20" eb="21">
      <t>ガワ</t>
    </rPh>
    <phoneticPr fontId="3"/>
  </si>
  <si>
    <t>【参考】容器供給
（300kg以上,消費側・その他）</t>
    <rPh sb="1" eb="3">
      <t>サンコウ</t>
    </rPh>
    <rPh sb="4" eb="6">
      <t>ヨウキ</t>
    </rPh>
    <rPh sb="6" eb="8">
      <t>キョウキュウ</t>
    </rPh>
    <rPh sb="15" eb="17">
      <t>イジョウ</t>
    </rPh>
    <rPh sb="18" eb="20">
      <t>ショウヒ</t>
    </rPh>
    <rPh sb="20" eb="21">
      <t>ガワ</t>
    </rPh>
    <rPh sb="24" eb="25">
      <t>タ</t>
    </rPh>
    <phoneticPr fontId="3"/>
  </si>
  <si>
    <t>表－１５（他工事事故</t>
    <rPh sb="0" eb="1">
      <t>ヒョウ</t>
    </rPh>
    <rPh sb="5" eb="6">
      <t>タ</t>
    </rPh>
    <rPh sb="6" eb="8">
      <t>コウジ</t>
    </rPh>
    <rPh sb="8" eb="10">
      <t>ジコ</t>
    </rPh>
    <phoneticPr fontId="3"/>
  </si>
  <si>
    <t>表なし文のみ（法令違反</t>
    <rPh sb="0" eb="1">
      <t>ヒョウ</t>
    </rPh>
    <rPh sb="3" eb="4">
      <t>ブン</t>
    </rPh>
    <rPh sb="7" eb="9">
      <t>ホウレイ</t>
    </rPh>
    <rPh sb="9" eb="11">
      <t>イハン</t>
    </rPh>
    <phoneticPr fontId="3"/>
  </si>
  <si>
    <t>販売事業者起因</t>
    <rPh sb="0" eb="2">
      <t>ハンバイ</t>
    </rPh>
    <rPh sb="2" eb="5">
      <t>ジギョウシャ</t>
    </rPh>
    <rPh sb="5" eb="7">
      <t>キイン</t>
    </rPh>
    <phoneticPr fontId="3"/>
  </si>
  <si>
    <t>　うち法令違反あり</t>
    <rPh sb="3" eb="5">
      <t>ホウレイ</t>
    </rPh>
    <rPh sb="5" eb="7">
      <t>イハン</t>
    </rPh>
    <phoneticPr fontId="3"/>
  </si>
  <si>
    <t>表－１６</t>
    <rPh sb="0" eb="1">
      <t>ヒョウ</t>
    </rPh>
    <phoneticPr fontId="3"/>
  </si>
  <si>
    <t>発生箇所別事故件数</t>
    <rPh sb="5" eb="9">
      <t>ジコケンスウ</t>
    </rPh>
    <phoneticPr fontId="3"/>
  </si>
  <si>
    <t>件数</t>
    <rPh sb="0" eb="2">
      <t>ケンスウ</t>
    </rPh>
    <phoneticPr fontId="2"/>
  </si>
  <si>
    <t>死亡者数</t>
    <rPh sb="0" eb="3">
      <t>シボウシャ</t>
    </rPh>
    <rPh sb="3" eb="4">
      <t>スウ</t>
    </rPh>
    <phoneticPr fontId="2"/>
  </si>
  <si>
    <t>負傷者数</t>
    <rPh sb="0" eb="3">
      <t>フショウシャ</t>
    </rPh>
    <rPh sb="3" eb="4">
      <t>スウ</t>
    </rPh>
    <phoneticPr fontId="2"/>
  </si>
  <si>
    <t>容器、容器バルブ</t>
    <rPh sb="0" eb="2">
      <t>ヨウキ</t>
    </rPh>
    <rPh sb="3" eb="5">
      <t>ヨウキ</t>
    </rPh>
    <phoneticPr fontId="3"/>
  </si>
  <si>
    <t>高圧ホース、ガスメータ</t>
    <rPh sb="0" eb="2">
      <t>コウアツ</t>
    </rPh>
    <phoneticPr fontId="3"/>
  </si>
  <si>
    <t>調整器</t>
    <rPh sb="0" eb="3">
      <t>チョウセイキ</t>
    </rPh>
    <phoneticPr fontId="3"/>
  </si>
  <si>
    <t>消　費　設　備</t>
    <rPh sb="0" eb="1">
      <t>ショウ</t>
    </rPh>
    <rPh sb="2" eb="3">
      <t>ヒ</t>
    </rPh>
    <rPh sb="4" eb="5">
      <t>セツ</t>
    </rPh>
    <rPh sb="6" eb="7">
      <t>ビン</t>
    </rPh>
    <phoneticPr fontId="3"/>
  </si>
  <si>
    <t>低圧ホース
金属フレキシブルホース
ゴム管</t>
    <rPh sb="0" eb="2">
      <t>テイアツ</t>
    </rPh>
    <rPh sb="6" eb="8">
      <t>キンゾク</t>
    </rPh>
    <rPh sb="20" eb="21">
      <t>カン</t>
    </rPh>
    <phoneticPr fontId="3"/>
  </si>
  <si>
    <t>レンジ</t>
  </si>
  <si>
    <t>瞬間湯沸器</t>
    <rPh sb="0" eb="4">
      <t>シュンカンユワ</t>
    </rPh>
    <rPh sb="4" eb="5">
      <t>キ</t>
    </rPh>
    <phoneticPr fontId="3"/>
  </si>
  <si>
    <t>業務用燃焼器</t>
    <rPh sb="0" eb="3">
      <t>ギョウムヨウ</t>
    </rPh>
    <rPh sb="3" eb="5">
      <t>ネンショウ</t>
    </rPh>
    <rPh sb="5" eb="6">
      <t>キ</t>
    </rPh>
    <phoneticPr fontId="3"/>
  </si>
  <si>
    <t>その他の燃焼器</t>
    <phoneticPr fontId="3"/>
  </si>
  <si>
    <t>その他の消費設備</t>
    <rPh sb="2" eb="3">
      <t>タ</t>
    </rPh>
    <rPh sb="4" eb="6">
      <t>ショウヒ</t>
    </rPh>
    <rPh sb="6" eb="8">
      <t>セツビ</t>
    </rPh>
    <phoneticPr fontId="3"/>
  </si>
  <si>
    <t>その他</t>
    <rPh sb="2" eb="3">
      <t>タ</t>
    </rPh>
    <phoneticPr fontId="2"/>
  </si>
  <si>
    <t>年</t>
  </si>
  <si>
    <t>事故件数</t>
  </si>
  <si>
    <t>対前年比(％)</t>
  </si>
  <si>
    <t>死　者</t>
  </si>
  <si>
    <t>負傷者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</si>
</sst>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_);[Red]\(0.0\)"/>
    <numFmt numFmtId="177" formatCode="#,##0.0;&quot;▲&quot;\ #,##0.0;&quot;±&quot;#,##0.0"/>
    <numFmt numFmtId="178" formatCode="0_);[Red]\(0\)"/>
    <numFmt numFmtId="179" formatCode="0.0%"/>
    <numFmt numFmtId="180" formatCode="0.00_);[Red]\(0.00\)"/>
    <numFmt numFmtId="181" formatCode="0.0"/>
    <numFmt numFmtId="182" formatCode="\(\ General\ \)"/>
    <numFmt numFmtId="183" formatCode="\(0.0\)"/>
    <numFmt numFmtId="184" formatCode="\(0\)"/>
    <numFmt numFmtId="185" formatCode="\(0.0\)_ "/>
    <numFmt numFmtId="186" formatCode="0;&quot;▲ &quot;0"/>
  </numFmts>
  <fonts count="22">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b/>
      <sz val="11"/>
      <name val="ＭＳ Ｐゴシック"/>
      <family val="3"/>
      <charset val="128"/>
    </font>
    <font>
      <b/>
      <sz val="11"/>
      <color theme="1"/>
      <name val="ＭＳ Ｐゴシック"/>
      <family val="3"/>
      <charset val="128"/>
    </font>
    <font>
      <sz val="10"/>
      <name val="ＭＳ Ｐゴシック"/>
      <family val="3"/>
      <charset val="128"/>
    </font>
    <font>
      <sz val="11"/>
      <color theme="1"/>
      <name val="ＭＳ Ｐゴシック"/>
      <family val="3"/>
      <charset val="128"/>
    </font>
    <font>
      <sz val="10"/>
      <color theme="1"/>
      <name val="ＭＳ Ｐゴシック"/>
      <family val="3"/>
      <charset val="128"/>
    </font>
    <font>
      <sz val="8"/>
      <color indexed="8"/>
      <name val="ＭＳ Ｐゴシック"/>
      <family val="3"/>
      <charset val="128"/>
    </font>
    <font>
      <sz val="9"/>
      <name val="ＭＳ Ｐゴシック"/>
      <family val="3"/>
      <charset val="128"/>
    </font>
    <font>
      <sz val="12"/>
      <name val="ＭＳ 明朝"/>
      <family val="1"/>
      <charset val="128"/>
    </font>
    <font>
      <sz val="12"/>
      <name val="游ゴシック"/>
      <family val="3"/>
      <charset val="128"/>
    </font>
    <font>
      <sz val="12"/>
      <color theme="1"/>
      <name val="游ゴシック"/>
      <family val="3"/>
      <charset val="128"/>
    </font>
    <font>
      <b/>
      <sz val="22"/>
      <color theme="1"/>
      <name val="游ゴシック"/>
      <family val="3"/>
      <charset val="128"/>
      <scheme val="minor"/>
    </font>
    <font>
      <sz val="22"/>
      <color theme="1"/>
      <name val="游ゴシック"/>
      <family val="3"/>
      <charset val="128"/>
      <scheme val="minor"/>
    </font>
    <font>
      <sz val="11"/>
      <color indexed="8"/>
      <name val="游ゴシック"/>
      <family val="3"/>
      <charset val="128"/>
      <scheme val="minor"/>
    </font>
    <font>
      <sz val="10"/>
      <name val="游ゴシック"/>
      <family val="3"/>
      <charset val="128"/>
      <scheme val="minor"/>
    </font>
    <font>
      <sz val="11"/>
      <name val="游ゴシック"/>
      <family val="3"/>
      <charset val="128"/>
      <scheme val="minor"/>
    </font>
    <font>
      <b/>
      <sz val="11"/>
      <color theme="1"/>
      <name val="游ゴシック"/>
      <family val="3"/>
      <charset val="128"/>
      <scheme val="minor"/>
    </font>
  </fonts>
  <fills count="10">
    <fill>
      <patternFill patternType="none"/>
    </fill>
    <fill>
      <patternFill patternType="gray125"/>
    </fill>
    <fill>
      <patternFill patternType="solid">
        <fgColor indexed="22"/>
        <bgColor indexed="0"/>
      </patternFill>
    </fill>
    <fill>
      <patternFill patternType="solid">
        <fgColor theme="0"/>
        <bgColor indexed="64"/>
      </patternFill>
    </fill>
    <fill>
      <patternFill patternType="solid">
        <fgColor rgb="FFFFFFCC"/>
        <bgColor indexed="64"/>
      </patternFill>
    </fill>
    <fill>
      <patternFill patternType="solid">
        <fgColor indexed="26"/>
        <bgColor indexed="64"/>
      </patternFill>
    </fill>
    <fill>
      <patternFill patternType="solid">
        <fgColor theme="0" tint="-0.249977111117893"/>
        <bgColor indexed="0"/>
      </patternFill>
    </fill>
    <fill>
      <patternFill patternType="solid">
        <fgColor indexed="26"/>
        <bgColor indexed="0"/>
      </patternFill>
    </fill>
    <fill>
      <patternFill patternType="solid">
        <fgColor theme="0" tint="-0.249977111117893"/>
        <bgColor indexed="64"/>
      </patternFill>
    </fill>
    <fill>
      <patternFill patternType="solid">
        <fgColor rgb="FFADD7F9"/>
        <bgColor indexed="64"/>
      </patternFill>
    </fill>
  </fills>
  <borders count="157">
    <border>
      <left/>
      <right/>
      <top/>
      <bottom/>
      <diagonal/>
    </border>
    <border>
      <left style="medium">
        <color indexed="64"/>
      </left>
      <right style="thin">
        <color indexed="64"/>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auto="1"/>
      </top>
      <bottom style="medium">
        <color auto="1"/>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bottom style="medium">
        <color auto="1"/>
      </bottom>
      <diagonal/>
    </border>
    <border>
      <left/>
      <right/>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medium">
        <color indexed="64"/>
      </right>
      <top/>
      <bottom style="dotted">
        <color indexed="64"/>
      </bottom>
      <diagonal/>
    </border>
    <border>
      <left style="medium">
        <color indexed="64"/>
      </left>
      <right style="dotted">
        <color indexed="64"/>
      </right>
      <top/>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dotted">
        <color indexed="64"/>
      </left>
      <right style="thin">
        <color indexed="64"/>
      </right>
      <top/>
      <bottom/>
      <diagonal/>
    </border>
    <border>
      <left style="medium">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auto="1"/>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medium">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dotted">
        <color indexed="64"/>
      </bottom>
      <diagonal/>
    </border>
    <border>
      <left style="medium">
        <color indexed="64"/>
      </left>
      <right style="medium">
        <color indexed="64"/>
      </right>
      <top style="dotted">
        <color indexed="64"/>
      </top>
      <bottom/>
      <diagonal/>
    </border>
    <border>
      <left/>
      <right style="medium">
        <color indexed="64"/>
      </right>
      <top style="dotted">
        <color indexed="64"/>
      </top>
      <bottom style="thin">
        <color indexed="64"/>
      </bottom>
      <diagonal/>
    </border>
    <border>
      <left style="medium">
        <color indexed="64"/>
      </left>
      <right/>
      <top/>
      <bottom style="dotted">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theme="1"/>
      </left>
      <right style="thin">
        <color theme="1"/>
      </right>
      <top style="thin">
        <color theme="1"/>
      </top>
      <bottom style="thin">
        <color theme="1"/>
      </bottom>
      <diagonal/>
    </border>
    <border>
      <left style="thin">
        <color indexed="64"/>
      </left>
      <right style="medium">
        <color indexed="64"/>
      </right>
      <top style="thin">
        <color indexed="64"/>
      </top>
      <bottom style="thin">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style="thin">
        <color auto="1"/>
      </top>
      <bottom/>
      <diagonal/>
    </border>
    <border>
      <left style="thin">
        <color auto="1"/>
      </left>
      <right style="medium">
        <color indexed="64"/>
      </right>
      <top/>
      <bottom style="medium">
        <color indexed="64"/>
      </bottom>
      <diagonal/>
    </border>
    <border>
      <left/>
      <right/>
      <top/>
      <bottom style="hair">
        <color indexed="64"/>
      </bottom>
      <diagonal/>
    </border>
    <border>
      <left/>
      <right/>
      <top/>
      <bottom style="dotted">
        <color indexed="64"/>
      </bottom>
      <diagonal/>
    </border>
    <border>
      <left style="thin">
        <color indexed="64"/>
      </left>
      <right style="medium">
        <color indexed="64"/>
      </right>
      <top/>
      <bottom style="dotted">
        <color indexed="64"/>
      </bottom>
      <diagonal/>
    </border>
    <border>
      <left/>
      <right/>
      <top style="dotted">
        <color indexed="64"/>
      </top>
      <bottom/>
      <diagonal/>
    </border>
    <border>
      <left/>
      <right/>
      <top style="thin">
        <color indexed="64"/>
      </top>
      <bottom style="dotted">
        <color indexed="64"/>
      </bottom>
      <diagonal/>
    </border>
    <border>
      <left style="thin">
        <color indexed="64"/>
      </left>
      <right style="medium">
        <color auto="1"/>
      </right>
      <top style="thin">
        <color indexed="64"/>
      </top>
      <bottom style="dotted">
        <color indexed="64"/>
      </bottom>
      <diagonal/>
    </border>
    <border>
      <left/>
      <right/>
      <top style="dotted">
        <color indexed="64"/>
      </top>
      <bottom style="thin">
        <color indexed="64"/>
      </bottom>
      <diagonal/>
    </border>
    <border>
      <left/>
      <right/>
      <top style="thin">
        <color auto="1"/>
      </top>
      <bottom style="hair">
        <color auto="1"/>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thin">
        <color indexed="64"/>
      </bottom>
      <diagonal/>
    </border>
    <border>
      <left/>
      <right/>
      <top style="hair">
        <color indexed="64"/>
      </top>
      <bottom/>
      <diagonal/>
    </border>
    <border>
      <left style="thin">
        <color indexed="64"/>
      </left>
      <right style="medium">
        <color indexed="64"/>
      </right>
      <top style="hair">
        <color indexed="64"/>
      </top>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auto="1"/>
      </left>
      <right style="medium">
        <color indexed="64"/>
      </right>
      <top style="medium">
        <color indexed="64"/>
      </top>
      <bottom style="medium">
        <color indexed="64"/>
      </bottom>
      <diagonal/>
    </border>
    <border>
      <left style="thin">
        <color auto="1"/>
      </left>
      <right style="medium">
        <color auto="1"/>
      </right>
      <top style="medium">
        <color auto="1"/>
      </top>
      <bottom/>
      <diagonal/>
    </border>
    <border>
      <left style="medium">
        <color indexed="64"/>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s>
  <cellStyleXfs count="7">
    <xf numFmtId="0" fontId="0" fillId="0" borderId="0">
      <alignment vertical="center"/>
    </xf>
    <xf numFmtId="9" fontId="1" fillId="0" borderId="0" applyFont="0" applyFill="0" applyBorder="0" applyAlignment="0" applyProtection="0">
      <alignment vertical="center"/>
    </xf>
    <xf numFmtId="0" fontId="4" fillId="0" borderId="0"/>
    <xf numFmtId="0" fontId="4" fillId="0" borderId="0"/>
    <xf numFmtId="0" fontId="4" fillId="0" borderId="0"/>
    <xf numFmtId="0" fontId="5" fillId="0" borderId="0"/>
    <xf numFmtId="0" fontId="13" fillId="0" borderId="0"/>
  </cellStyleXfs>
  <cellXfs count="1069">
    <xf numFmtId="0" fontId="0" fillId="0" borderId="0" xfId="0">
      <alignment vertical="center"/>
    </xf>
    <xf numFmtId="0" fontId="5" fillId="3" borderId="0" xfId="2" applyFont="1" applyFill="1" applyAlignment="1">
      <alignment wrapText="1"/>
    </xf>
    <xf numFmtId="0" fontId="9" fillId="3" borderId="14" xfId="0" applyFont="1" applyFill="1" applyBorder="1" applyAlignment="1">
      <alignment horizontal="right" vertical="center"/>
    </xf>
    <xf numFmtId="0" fontId="9" fillId="3" borderId="15" xfId="0" applyFont="1" applyFill="1" applyBorder="1" applyAlignment="1">
      <alignment horizontal="right" vertical="center"/>
    </xf>
    <xf numFmtId="0" fontId="9" fillId="3" borderId="18" xfId="0" applyFont="1" applyFill="1" applyBorder="1" applyAlignment="1">
      <alignment horizontal="right" vertical="center"/>
    </xf>
    <xf numFmtId="0" fontId="9" fillId="3" borderId="16" xfId="0" applyFont="1" applyFill="1" applyBorder="1" applyAlignment="1">
      <alignment horizontal="right" vertical="center"/>
    </xf>
    <xf numFmtId="0" fontId="7" fillId="4" borderId="20" xfId="0" applyFont="1" applyFill="1" applyBorder="1" applyAlignment="1">
      <alignment horizontal="right" vertical="center"/>
    </xf>
    <xf numFmtId="0" fontId="7" fillId="4" borderId="21" xfId="0" applyFont="1" applyFill="1" applyBorder="1" applyAlignment="1">
      <alignment horizontal="right" vertical="center"/>
    </xf>
    <xf numFmtId="0" fontId="7" fillId="4" borderId="22" xfId="0" applyFont="1" applyFill="1" applyBorder="1" applyAlignment="1">
      <alignment horizontal="right" vertical="center"/>
    </xf>
    <xf numFmtId="0" fontId="7" fillId="4" borderId="23" xfId="0" applyFont="1" applyFill="1" applyBorder="1" applyAlignment="1">
      <alignment horizontal="right" vertical="center"/>
    </xf>
    <xf numFmtId="0" fontId="5" fillId="4" borderId="9" xfId="2" applyFont="1" applyFill="1" applyBorder="1" applyAlignment="1">
      <alignment wrapText="1"/>
    </xf>
    <xf numFmtId="179" fontId="9" fillId="3" borderId="44" xfId="3" applyNumberFormat="1" applyFont="1" applyFill="1" applyBorder="1" applyAlignment="1">
      <alignment vertical="center" wrapText="1"/>
    </xf>
    <xf numFmtId="179" fontId="9" fillId="3" borderId="40" xfId="3" applyNumberFormat="1" applyFont="1" applyFill="1" applyBorder="1" applyAlignment="1">
      <alignment vertical="center" wrapText="1"/>
    </xf>
    <xf numFmtId="0" fontId="5" fillId="3" borderId="14" xfId="2" applyFont="1" applyFill="1" applyBorder="1" applyAlignment="1">
      <alignment wrapText="1"/>
    </xf>
    <xf numFmtId="179" fontId="9" fillId="3" borderId="45" xfId="3" applyNumberFormat="1" applyFont="1" applyFill="1" applyBorder="1" applyAlignment="1">
      <alignment vertical="center" wrapText="1"/>
    </xf>
    <xf numFmtId="0" fontId="5" fillId="4" borderId="14" xfId="2" applyFont="1" applyFill="1" applyBorder="1" applyAlignment="1">
      <alignment wrapText="1"/>
    </xf>
    <xf numFmtId="0" fontId="9" fillId="4" borderId="14" xfId="3" applyFont="1" applyFill="1" applyBorder="1" applyAlignment="1">
      <alignment horizontal="right" wrapText="1"/>
    </xf>
    <xf numFmtId="0" fontId="9" fillId="4" borderId="18" xfId="3" applyFont="1" applyFill="1" applyBorder="1" applyAlignment="1">
      <alignment horizontal="right" wrapText="1"/>
    </xf>
    <xf numFmtId="0" fontId="9" fillId="4" borderId="16" xfId="3" applyFont="1" applyFill="1" applyBorder="1" applyAlignment="1">
      <alignment horizontal="right" wrapText="1"/>
    </xf>
    <xf numFmtId="179" fontId="9" fillId="4" borderId="44" xfId="3" applyNumberFormat="1" applyFont="1" applyFill="1" applyBorder="1" applyAlignment="1">
      <alignment vertical="center" wrapText="1"/>
    </xf>
    <xf numFmtId="179" fontId="9" fillId="4" borderId="45" xfId="3" applyNumberFormat="1" applyFont="1" applyFill="1" applyBorder="1" applyAlignment="1">
      <alignment vertical="center" wrapText="1"/>
    </xf>
    <xf numFmtId="0" fontId="9" fillId="3" borderId="14" xfId="3" applyFont="1" applyFill="1" applyBorder="1" applyAlignment="1">
      <alignment horizontal="right" wrapText="1"/>
    </xf>
    <xf numFmtId="0" fontId="9" fillId="3" borderId="18" xfId="3" applyFont="1" applyFill="1" applyBorder="1" applyAlignment="1">
      <alignment horizontal="right" wrapText="1"/>
    </xf>
    <xf numFmtId="0" fontId="9" fillId="3" borderId="16" xfId="3" applyFont="1" applyFill="1" applyBorder="1" applyAlignment="1">
      <alignment horizontal="right" wrapText="1"/>
    </xf>
    <xf numFmtId="0" fontId="5" fillId="3" borderId="14" xfId="3" applyFont="1" applyFill="1" applyBorder="1" applyAlignment="1">
      <alignment horizontal="right" wrapText="1"/>
    </xf>
    <xf numFmtId="179" fontId="9" fillId="3" borderId="32" xfId="3" applyNumberFormat="1" applyFont="1" applyFill="1" applyBorder="1" applyAlignment="1">
      <alignment vertical="center" wrapText="1"/>
    </xf>
    <xf numFmtId="179" fontId="9" fillId="3" borderId="46" xfId="3" applyNumberFormat="1" applyFont="1" applyFill="1" applyBorder="1" applyAlignment="1">
      <alignment vertical="center" wrapText="1"/>
    </xf>
    <xf numFmtId="0" fontId="5" fillId="4" borderId="14" xfId="2" applyFont="1" applyFill="1" applyBorder="1" applyAlignment="1">
      <alignment vertical="center" wrapText="1"/>
    </xf>
    <xf numFmtId="0" fontId="9" fillId="4" borderId="14" xfId="3" applyFont="1" applyFill="1" applyBorder="1" applyAlignment="1">
      <alignment horizontal="right" vertical="center" wrapText="1"/>
    </xf>
    <xf numFmtId="0" fontId="9" fillId="4" borderId="18" xfId="3" applyFont="1" applyFill="1" applyBorder="1" applyAlignment="1">
      <alignment horizontal="right" vertical="center" wrapText="1"/>
    </xf>
    <xf numFmtId="0" fontId="9" fillId="4" borderId="16" xfId="3" applyFont="1" applyFill="1" applyBorder="1" applyAlignment="1">
      <alignment horizontal="right" vertical="center" wrapText="1"/>
    </xf>
    <xf numFmtId="179" fontId="9" fillId="3" borderId="36" xfId="3" applyNumberFormat="1" applyFont="1" applyFill="1" applyBorder="1" applyAlignment="1">
      <alignment horizontal="center" vertical="center" wrapText="1"/>
    </xf>
    <xf numFmtId="179" fontId="9" fillId="3" borderId="47" xfId="3" applyNumberFormat="1" applyFont="1" applyFill="1" applyBorder="1" applyAlignment="1">
      <alignment horizontal="center" vertical="center" wrapText="1"/>
    </xf>
    <xf numFmtId="0" fontId="5" fillId="3" borderId="14" xfId="2" applyFont="1" applyFill="1" applyBorder="1" applyAlignment="1">
      <alignment vertical="center" wrapText="1"/>
    </xf>
    <xf numFmtId="0" fontId="9" fillId="3" borderId="14" xfId="3" applyFont="1" applyFill="1" applyBorder="1" applyAlignment="1">
      <alignment horizontal="right" vertical="center" wrapText="1"/>
    </xf>
    <xf numFmtId="0" fontId="9" fillId="3" borderId="18" xfId="3" applyFont="1" applyFill="1" applyBorder="1" applyAlignment="1">
      <alignment horizontal="right" vertical="center" wrapText="1"/>
    </xf>
    <xf numFmtId="0" fontId="9" fillId="3" borderId="16" xfId="3" applyFont="1" applyFill="1" applyBorder="1" applyAlignment="1">
      <alignment horizontal="right" vertical="center" wrapText="1"/>
    </xf>
    <xf numFmtId="179" fontId="9" fillId="3" borderId="44" xfId="3" applyNumberFormat="1" applyFont="1" applyFill="1" applyBorder="1" applyAlignment="1">
      <alignment horizontal="center" vertical="center" wrapText="1"/>
    </xf>
    <xf numFmtId="179" fontId="9" fillId="3" borderId="0" xfId="3" applyNumberFormat="1" applyFont="1" applyFill="1" applyAlignment="1">
      <alignment horizontal="center" vertical="center" wrapText="1"/>
    </xf>
    <xf numFmtId="0" fontId="5" fillId="3" borderId="20" xfId="2" applyFont="1" applyFill="1" applyBorder="1" applyAlignment="1">
      <alignment vertical="center" wrapText="1"/>
    </xf>
    <xf numFmtId="0" fontId="9" fillId="3" borderId="20" xfId="3" applyFont="1" applyFill="1" applyBorder="1" applyAlignment="1">
      <alignment horizontal="right" vertical="center" wrapText="1"/>
    </xf>
    <xf numFmtId="0" fontId="9" fillId="3" borderId="22" xfId="3" applyFont="1" applyFill="1" applyBorder="1" applyAlignment="1">
      <alignment horizontal="right" vertical="center" wrapText="1"/>
    </xf>
    <xf numFmtId="0" fontId="9" fillId="3" borderId="23" xfId="3" applyFont="1" applyFill="1" applyBorder="1" applyAlignment="1">
      <alignment horizontal="right" vertical="center" wrapText="1"/>
    </xf>
    <xf numFmtId="0" fontId="9" fillId="3" borderId="0" xfId="3" applyFont="1" applyFill="1" applyAlignment="1">
      <alignment horizontal="right" wrapText="1"/>
    </xf>
    <xf numFmtId="0" fontId="5" fillId="4" borderId="50" xfId="2" applyFont="1" applyFill="1" applyBorder="1" applyAlignment="1">
      <alignment wrapText="1"/>
    </xf>
    <xf numFmtId="0" fontId="9" fillId="4" borderId="51" xfId="0" applyFont="1" applyFill="1" applyBorder="1" applyAlignment="1">
      <alignment horizontal="right" vertical="center"/>
    </xf>
    <xf numFmtId="0" fontId="5" fillId="3" borderId="28" xfId="2" applyFont="1" applyFill="1" applyBorder="1" applyAlignment="1">
      <alignment wrapText="1"/>
    </xf>
    <xf numFmtId="0" fontId="9" fillId="3" borderId="7" xfId="2" applyFont="1" applyFill="1" applyBorder="1" applyAlignment="1">
      <alignment horizontal="right" wrapText="1"/>
    </xf>
    <xf numFmtId="0" fontId="9" fillId="3" borderId="6" xfId="2" applyFont="1" applyFill="1" applyBorder="1" applyAlignment="1">
      <alignment horizontal="right" wrapText="1"/>
    </xf>
    <xf numFmtId="0" fontId="9" fillId="3" borderId="29" xfId="2" applyFont="1" applyFill="1" applyBorder="1" applyAlignment="1">
      <alignment horizontal="right" wrapText="1"/>
    </xf>
    <xf numFmtId="0" fontId="9" fillId="3" borderId="15" xfId="4" applyFont="1" applyFill="1" applyBorder="1" applyAlignment="1">
      <alignment horizontal="right" wrapText="1"/>
    </xf>
    <xf numFmtId="0" fontId="9" fillId="3" borderId="14" xfId="4" applyFont="1" applyFill="1" applyBorder="1" applyAlignment="1">
      <alignment horizontal="right" wrapText="1"/>
    </xf>
    <xf numFmtId="0" fontId="9" fillId="3" borderId="16" xfId="4" applyFont="1" applyFill="1" applyBorder="1" applyAlignment="1">
      <alignment horizontal="right" wrapText="1"/>
    </xf>
    <xf numFmtId="0" fontId="5" fillId="3" borderId="38" xfId="2" applyFont="1" applyFill="1" applyBorder="1" applyAlignment="1">
      <alignment wrapText="1"/>
    </xf>
    <xf numFmtId="0" fontId="9" fillId="3" borderId="55" xfId="3" applyFont="1" applyFill="1" applyBorder="1" applyAlignment="1">
      <alignment horizontal="right" wrapText="1"/>
    </xf>
    <xf numFmtId="0" fontId="9" fillId="3" borderId="38" xfId="3" applyFont="1" applyFill="1" applyBorder="1" applyAlignment="1">
      <alignment horizontal="right" wrapText="1"/>
    </xf>
    <xf numFmtId="0" fontId="9" fillId="3" borderId="56" xfId="3" applyFont="1" applyFill="1" applyBorder="1" applyAlignment="1">
      <alignment horizontal="right" wrapText="1"/>
    </xf>
    <xf numFmtId="1" fontId="9" fillId="3" borderId="15" xfId="4" applyNumberFormat="1" applyFont="1" applyFill="1" applyBorder="1" applyAlignment="1">
      <alignment horizontal="right" wrapText="1"/>
    </xf>
    <xf numFmtId="1" fontId="9" fillId="3" borderId="14" xfId="4" applyNumberFormat="1" applyFont="1" applyFill="1" applyBorder="1" applyAlignment="1">
      <alignment horizontal="right" wrapText="1"/>
    </xf>
    <xf numFmtId="1" fontId="9" fillId="3" borderId="16" xfId="4" applyNumberFormat="1" applyFont="1" applyFill="1" applyBorder="1" applyAlignment="1">
      <alignment horizontal="right" wrapText="1"/>
    </xf>
    <xf numFmtId="180" fontId="9" fillId="3" borderId="14" xfId="3" applyNumberFormat="1" applyFont="1" applyFill="1" applyBorder="1" applyAlignment="1">
      <alignment horizontal="right" wrapText="1"/>
    </xf>
    <xf numFmtId="180" fontId="9" fillId="3" borderId="16" xfId="3" applyNumberFormat="1" applyFont="1" applyFill="1" applyBorder="1" applyAlignment="1">
      <alignment horizontal="right" wrapText="1"/>
    </xf>
    <xf numFmtId="0" fontId="9" fillId="4" borderId="51" xfId="3" applyFont="1" applyFill="1" applyBorder="1" applyAlignment="1">
      <alignment horizontal="right" wrapText="1"/>
    </xf>
    <xf numFmtId="0" fontId="9" fillId="4" borderId="50" xfId="3" applyFont="1" applyFill="1" applyBorder="1" applyAlignment="1">
      <alignment horizontal="right" wrapText="1"/>
    </xf>
    <xf numFmtId="0" fontId="9" fillId="4" borderId="52" xfId="3" applyFont="1" applyFill="1" applyBorder="1" applyAlignment="1">
      <alignment horizontal="right" wrapText="1"/>
    </xf>
    <xf numFmtId="0" fontId="9" fillId="3" borderId="7" xfId="3" applyFont="1" applyFill="1" applyBorder="1" applyAlignment="1">
      <alignment horizontal="right" wrapText="1"/>
    </xf>
    <xf numFmtId="0" fontId="9" fillId="3" borderId="6" xfId="3" applyFont="1" applyFill="1" applyBorder="1" applyAlignment="1">
      <alignment horizontal="right" wrapText="1"/>
    </xf>
    <xf numFmtId="0" fontId="9" fillId="3" borderId="29" xfId="3" applyFont="1" applyFill="1" applyBorder="1" applyAlignment="1">
      <alignment horizontal="right" wrapText="1"/>
    </xf>
    <xf numFmtId="0" fontId="9" fillId="3" borderId="15" xfId="3" applyFont="1" applyFill="1" applyBorder="1" applyAlignment="1">
      <alignment horizontal="right" wrapText="1"/>
    </xf>
    <xf numFmtId="0" fontId="5" fillId="3" borderId="6" xfId="3" applyFont="1" applyFill="1" applyBorder="1" applyAlignment="1">
      <alignment horizontal="right" wrapText="1"/>
    </xf>
    <xf numFmtId="0" fontId="5" fillId="3" borderId="31" xfId="2" applyFont="1" applyFill="1" applyBorder="1" applyAlignment="1">
      <alignment wrapText="1"/>
    </xf>
    <xf numFmtId="180" fontId="9" fillId="3" borderId="6" xfId="3" applyNumberFormat="1" applyFont="1" applyFill="1" applyBorder="1" applyAlignment="1">
      <alignment horizontal="right" wrapText="1"/>
    </xf>
    <xf numFmtId="180" fontId="9" fillId="3" borderId="7" xfId="3" applyNumberFormat="1" applyFont="1" applyFill="1" applyBorder="1" applyAlignment="1">
      <alignment horizontal="right" wrapText="1"/>
    </xf>
    <xf numFmtId="180" fontId="9" fillId="3" borderId="29" xfId="3" applyNumberFormat="1" applyFont="1" applyFill="1" applyBorder="1" applyAlignment="1">
      <alignment horizontal="right" wrapText="1"/>
    </xf>
    <xf numFmtId="0" fontId="5" fillId="3" borderId="63" xfId="2" applyFont="1" applyFill="1" applyBorder="1" applyAlignment="1">
      <alignment wrapText="1"/>
    </xf>
    <xf numFmtId="180" fontId="9" fillId="3" borderId="58" xfId="3" applyNumberFormat="1" applyFont="1" applyFill="1" applyBorder="1" applyAlignment="1">
      <alignment horizontal="right" wrapText="1"/>
    </xf>
    <xf numFmtId="180" fontId="9" fillId="3" borderId="59" xfId="3" applyNumberFormat="1" applyFont="1" applyFill="1" applyBorder="1" applyAlignment="1">
      <alignment horizontal="right" wrapText="1"/>
    </xf>
    <xf numFmtId="180" fontId="9" fillId="3" borderId="60" xfId="3" applyNumberFormat="1" applyFont="1" applyFill="1" applyBorder="1" applyAlignment="1">
      <alignment horizontal="right" wrapText="1"/>
    </xf>
    <xf numFmtId="0" fontId="5" fillId="4" borderId="50" xfId="3" applyFont="1" applyFill="1" applyBorder="1" applyAlignment="1">
      <alignment horizontal="right" wrapText="1"/>
    </xf>
    <xf numFmtId="0" fontId="5" fillId="4" borderId="52" xfId="3" applyFont="1" applyFill="1" applyBorder="1" applyAlignment="1">
      <alignment horizontal="right" wrapText="1"/>
    </xf>
    <xf numFmtId="0" fontId="5" fillId="3" borderId="6" xfId="2" applyFont="1" applyFill="1" applyBorder="1" applyAlignment="1">
      <alignment wrapText="1"/>
    </xf>
    <xf numFmtId="0" fontId="5" fillId="3" borderId="7" xfId="3" applyFont="1" applyFill="1" applyBorder="1" applyAlignment="1">
      <alignment horizontal="right" wrapText="1"/>
    </xf>
    <xf numFmtId="0" fontId="5" fillId="3" borderId="29" xfId="3" applyFont="1" applyFill="1" applyBorder="1" applyAlignment="1">
      <alignment horizontal="right" wrapText="1"/>
    </xf>
    <xf numFmtId="0" fontId="5" fillId="3" borderId="15" xfId="3" applyFont="1" applyFill="1" applyBorder="1" applyAlignment="1">
      <alignment horizontal="right" wrapText="1"/>
    </xf>
    <xf numFmtId="0" fontId="5" fillId="3" borderId="16" xfId="3" applyFont="1" applyFill="1" applyBorder="1" applyAlignment="1">
      <alignment horizontal="right" wrapText="1"/>
    </xf>
    <xf numFmtId="180" fontId="9" fillId="3" borderId="0" xfId="3" applyNumberFormat="1" applyFont="1" applyFill="1" applyAlignment="1">
      <alignment horizontal="right" wrapText="1"/>
    </xf>
    <xf numFmtId="0" fontId="5" fillId="0" borderId="48" xfId="2" applyFont="1" applyBorder="1" applyAlignment="1">
      <alignment vertical="top" wrapText="1"/>
    </xf>
    <xf numFmtId="0" fontId="5" fillId="5" borderId="65" xfId="2" applyFont="1" applyFill="1" applyBorder="1" applyAlignment="1">
      <alignment wrapText="1"/>
    </xf>
    <xf numFmtId="0" fontId="9" fillId="5" borderId="66" xfId="0" applyFont="1" applyFill="1" applyBorder="1" applyAlignment="1">
      <alignment horizontal="right" vertical="center"/>
    </xf>
    <xf numFmtId="0" fontId="5" fillId="0" borderId="28" xfId="2" applyFont="1" applyBorder="1" applyAlignment="1">
      <alignment wrapText="1"/>
    </xf>
    <xf numFmtId="0" fontId="5" fillId="0" borderId="14" xfId="2" applyFont="1" applyBorder="1" applyAlignment="1">
      <alignment wrapText="1"/>
    </xf>
    <xf numFmtId="0" fontId="5" fillId="0" borderId="38" xfId="2" applyFont="1" applyBorder="1" applyAlignment="1">
      <alignment wrapText="1"/>
    </xf>
    <xf numFmtId="0" fontId="5" fillId="0" borderId="62" xfId="2" applyFont="1" applyBorder="1" applyAlignment="1">
      <alignment vertical="top" wrapText="1"/>
    </xf>
    <xf numFmtId="0" fontId="5" fillId="5" borderId="50" xfId="2" applyFont="1" applyFill="1" applyBorder="1" applyAlignment="1">
      <alignment wrapText="1"/>
    </xf>
    <xf numFmtId="0" fontId="9" fillId="5" borderId="51" xfId="0" applyFont="1" applyFill="1" applyBorder="1" applyAlignment="1">
      <alignment horizontal="right" vertical="center"/>
    </xf>
    <xf numFmtId="0" fontId="5" fillId="5" borderId="68" xfId="2" applyFont="1" applyFill="1" applyBorder="1" applyAlignment="1">
      <alignment wrapText="1"/>
    </xf>
    <xf numFmtId="0" fontId="9" fillId="5" borderId="51" xfId="3" applyFont="1" applyFill="1" applyBorder="1" applyAlignment="1">
      <alignment horizontal="right" wrapText="1"/>
    </xf>
    <xf numFmtId="0" fontId="9" fillId="5" borderId="50" xfId="3" applyFont="1" applyFill="1" applyBorder="1" applyAlignment="1">
      <alignment horizontal="right" wrapText="1"/>
    </xf>
    <xf numFmtId="0" fontId="9" fillId="5" borderId="52" xfId="3" applyFont="1" applyFill="1" applyBorder="1" applyAlignment="1">
      <alignment horizontal="right" wrapText="1"/>
    </xf>
    <xf numFmtId="0" fontId="9" fillId="0" borderId="7" xfId="3" applyFont="1" applyBorder="1" applyAlignment="1">
      <alignment horizontal="right" wrapText="1"/>
    </xf>
    <xf numFmtId="0" fontId="9" fillId="0" borderId="6" xfId="3" applyFont="1" applyBorder="1" applyAlignment="1">
      <alignment horizontal="right" wrapText="1"/>
    </xf>
    <xf numFmtId="0" fontId="9" fillId="0" borderId="29" xfId="3" applyFont="1" applyBorder="1" applyAlignment="1">
      <alignment horizontal="right" wrapText="1"/>
    </xf>
    <xf numFmtId="0" fontId="5" fillId="0" borderId="31" xfId="2" applyFont="1" applyBorder="1" applyAlignment="1">
      <alignment wrapText="1"/>
    </xf>
    <xf numFmtId="0" fontId="9" fillId="0" borderId="15" xfId="3" applyFont="1" applyBorder="1" applyAlignment="1">
      <alignment horizontal="right" wrapText="1"/>
    </xf>
    <xf numFmtId="0" fontId="9" fillId="0" borderId="14" xfId="3" applyFont="1" applyBorder="1" applyAlignment="1">
      <alignment horizontal="right" wrapText="1"/>
    </xf>
    <xf numFmtId="0" fontId="9" fillId="0" borderId="16" xfId="3" applyFont="1" applyBorder="1" applyAlignment="1">
      <alignment horizontal="right" wrapText="1"/>
    </xf>
    <xf numFmtId="0" fontId="5" fillId="0" borderId="37" xfId="2" applyFont="1" applyBorder="1" applyAlignment="1">
      <alignment wrapText="1"/>
    </xf>
    <xf numFmtId="178" fontId="9" fillId="0" borderId="6" xfId="3" applyNumberFormat="1" applyFont="1" applyBorder="1" applyAlignment="1">
      <alignment horizontal="right" wrapText="1"/>
    </xf>
    <xf numFmtId="178" fontId="9" fillId="0" borderId="7" xfId="3" applyNumberFormat="1" applyFont="1" applyBorder="1" applyAlignment="1">
      <alignment horizontal="right" wrapText="1"/>
    </xf>
    <xf numFmtId="178" fontId="9" fillId="0" borderId="29" xfId="3" applyNumberFormat="1" applyFont="1" applyBorder="1" applyAlignment="1">
      <alignment horizontal="right" wrapText="1"/>
    </xf>
    <xf numFmtId="0" fontId="5" fillId="0" borderId="63" xfId="2" applyFont="1" applyBorder="1" applyAlignment="1">
      <alignment wrapText="1"/>
    </xf>
    <xf numFmtId="180" fontId="9" fillId="0" borderId="58" xfId="3" applyNumberFormat="1" applyFont="1" applyBorder="1" applyAlignment="1">
      <alignment horizontal="right" wrapText="1"/>
    </xf>
    <xf numFmtId="180" fontId="9" fillId="0" borderId="59" xfId="3" applyNumberFormat="1" applyFont="1" applyBorder="1" applyAlignment="1">
      <alignment horizontal="right" wrapText="1"/>
    </xf>
    <xf numFmtId="180" fontId="9" fillId="0" borderId="60" xfId="3" applyNumberFormat="1" applyFont="1" applyBorder="1" applyAlignment="1">
      <alignment horizontal="right" wrapText="1"/>
    </xf>
    <xf numFmtId="0" fontId="5" fillId="4" borderId="57" xfId="2" applyFont="1" applyFill="1" applyBorder="1" applyAlignment="1">
      <alignment horizontal="left" vertical="center" wrapText="1"/>
    </xf>
    <xf numFmtId="0" fontId="5" fillId="4" borderId="58" xfId="3" applyFont="1" applyFill="1" applyBorder="1" applyAlignment="1">
      <alignment horizontal="right" vertical="center" wrapText="1"/>
    </xf>
    <xf numFmtId="0" fontId="5" fillId="4" borderId="59" xfId="3" applyFont="1" applyFill="1" applyBorder="1" applyAlignment="1">
      <alignment horizontal="right" vertical="center" wrapText="1"/>
    </xf>
    <xf numFmtId="0" fontId="5" fillId="4" borderId="60" xfId="3" applyFont="1" applyFill="1" applyBorder="1" applyAlignment="1">
      <alignment horizontal="right" vertical="center" wrapText="1"/>
    </xf>
    <xf numFmtId="0" fontId="5" fillId="0" borderId="0" xfId="2" applyFont="1" applyAlignment="1">
      <alignment horizontal="left" vertical="center" wrapText="1"/>
    </xf>
    <xf numFmtId="0" fontId="5" fillId="0" borderId="0" xfId="3" applyFont="1" applyAlignment="1">
      <alignment horizontal="right" vertical="center" wrapText="1"/>
    </xf>
    <xf numFmtId="0" fontId="12" fillId="0" borderId="74" xfId="5" applyFont="1" applyBorder="1" applyAlignment="1">
      <alignment horizontal="left" vertical="center" wrapText="1"/>
    </xf>
    <xf numFmtId="182" fontId="9" fillId="0" borderId="75" xfId="5" applyNumberFormat="1" applyFont="1" applyBorder="1" applyAlignment="1">
      <alignment horizontal="center"/>
    </xf>
    <xf numFmtId="182" fontId="9" fillId="0" borderId="77" xfId="5" applyNumberFormat="1" applyFont="1" applyBorder="1" applyAlignment="1">
      <alignment horizontal="center"/>
    </xf>
    <xf numFmtId="183" fontId="9" fillId="0" borderId="45" xfId="5" quotePrefix="1" applyNumberFormat="1" applyFont="1" applyBorder="1" applyAlignment="1">
      <alignment horizontal="center"/>
    </xf>
    <xf numFmtId="182" fontId="9" fillId="0" borderId="44" xfId="5" applyNumberFormat="1" applyFont="1" applyBorder="1" applyAlignment="1">
      <alignment horizontal="right"/>
    </xf>
    <xf numFmtId="182" fontId="9" fillId="0" borderId="45" xfId="5" applyNumberFormat="1" applyFont="1" applyBorder="1" applyAlignment="1">
      <alignment horizontal="right"/>
    </xf>
    <xf numFmtId="0" fontId="12" fillId="0" borderId="78" xfId="5" applyFont="1" applyBorder="1" applyAlignment="1">
      <alignment horizontal="left" vertical="center" wrapText="1"/>
    </xf>
    <xf numFmtId="182" fontId="9" fillId="0" borderId="38" xfId="5" quotePrefix="1" applyNumberFormat="1" applyFont="1" applyBorder="1" applyAlignment="1">
      <alignment horizontal="center"/>
    </xf>
    <xf numFmtId="182" fontId="9" fillId="0" borderId="55" xfId="5" quotePrefix="1" applyNumberFormat="1" applyFont="1" applyBorder="1" applyAlignment="1">
      <alignment horizontal="center"/>
    </xf>
    <xf numFmtId="182" fontId="9" fillId="0" borderId="56" xfId="5" quotePrefix="1" applyNumberFormat="1" applyFont="1" applyBorder="1" applyAlignment="1">
      <alignment horizontal="center"/>
    </xf>
    <xf numFmtId="182" fontId="9" fillId="0" borderId="44" xfId="5" quotePrefix="1" applyNumberFormat="1" applyFont="1" applyBorder="1" applyAlignment="1">
      <alignment horizontal="right"/>
    </xf>
    <xf numFmtId="182" fontId="9" fillId="0" borderId="45" xfId="5" quotePrefix="1" applyNumberFormat="1" applyFont="1" applyBorder="1" applyAlignment="1">
      <alignment horizontal="right"/>
    </xf>
    <xf numFmtId="0" fontId="12" fillId="0" borderId="80" xfId="5" applyFont="1" applyBorder="1" applyAlignment="1">
      <alignment horizontal="left" vertical="center" wrapText="1"/>
    </xf>
    <xf numFmtId="182" fontId="9" fillId="0" borderId="6" xfId="5" quotePrefix="1" applyNumberFormat="1" applyFont="1" applyBorder="1" applyAlignment="1">
      <alignment horizontal="center"/>
    </xf>
    <xf numFmtId="182" fontId="9" fillId="0" borderId="29" xfId="5" quotePrefix="1" applyNumberFormat="1" applyFont="1" applyBorder="1" applyAlignment="1">
      <alignment horizontal="center"/>
    </xf>
    <xf numFmtId="182" fontId="9" fillId="0" borderId="27" xfId="5" quotePrefix="1" applyNumberFormat="1" applyFont="1" applyBorder="1" applyAlignment="1">
      <alignment horizontal="right"/>
    </xf>
    <xf numFmtId="182" fontId="9" fillId="0" borderId="11" xfId="5" quotePrefix="1" applyNumberFormat="1" applyFont="1" applyBorder="1" applyAlignment="1">
      <alignment horizontal="right"/>
    </xf>
    <xf numFmtId="0" fontId="12" fillId="0" borderId="74" xfId="5" applyFont="1" applyBorder="1" applyAlignment="1">
      <alignment vertical="center"/>
    </xf>
    <xf numFmtId="0" fontId="12" fillId="0" borderId="78" xfId="5" applyFont="1" applyBorder="1" applyAlignment="1">
      <alignment vertical="center"/>
    </xf>
    <xf numFmtId="0" fontId="12" fillId="0" borderId="80" xfId="5" applyFont="1" applyBorder="1" applyAlignment="1">
      <alignment vertical="center"/>
    </xf>
    <xf numFmtId="0" fontId="9" fillId="0" borderId="82" xfId="5" applyFont="1" applyBorder="1" applyAlignment="1">
      <alignment horizontal="center" vertical="center"/>
    </xf>
    <xf numFmtId="0" fontId="9" fillId="0" borderId="83" xfId="5" applyFont="1" applyBorder="1" applyAlignment="1">
      <alignment horizontal="center" vertical="center"/>
    </xf>
    <xf numFmtId="0" fontId="9" fillId="0" borderId="84" xfId="5" applyFont="1" applyBorder="1" applyAlignment="1">
      <alignment horizontal="center" vertical="center"/>
    </xf>
    <xf numFmtId="181" fontId="9" fillId="0" borderId="85" xfId="5" applyNumberFormat="1" applyFont="1" applyBorder="1" applyAlignment="1">
      <alignment horizontal="center" vertical="center"/>
    </xf>
    <xf numFmtId="0" fontId="5" fillId="2" borderId="26" xfId="2" applyFont="1" applyFill="1" applyBorder="1" applyAlignment="1">
      <alignment horizontal="center"/>
    </xf>
    <xf numFmtId="0" fontId="9" fillId="7" borderId="50" xfId="2" applyFont="1" applyFill="1" applyBorder="1" applyAlignment="1">
      <alignment horizontal="left" vertical="center"/>
    </xf>
    <xf numFmtId="0" fontId="9" fillId="4" borderId="50" xfId="0" applyFont="1" applyFill="1" applyBorder="1" applyAlignment="1">
      <alignment horizontal="right" vertical="center"/>
    </xf>
    <xf numFmtId="0" fontId="9" fillId="4" borderId="52" xfId="0" applyFont="1" applyFill="1" applyBorder="1" applyAlignment="1">
      <alignment horizontal="right" vertical="center"/>
    </xf>
    <xf numFmtId="179" fontId="9" fillId="4" borderId="36" xfId="0" applyNumberFormat="1" applyFont="1" applyFill="1" applyBorder="1" applyAlignment="1">
      <alignment horizontal="right" vertical="center"/>
    </xf>
    <xf numFmtId="179" fontId="9" fillId="4" borderId="40" xfId="0" applyNumberFormat="1" applyFont="1" applyFill="1" applyBorder="1" applyAlignment="1">
      <alignment horizontal="right" vertical="center"/>
    </xf>
    <xf numFmtId="0" fontId="5" fillId="0" borderId="48" xfId="2" applyFont="1" applyBorder="1" applyAlignment="1">
      <alignment wrapText="1"/>
    </xf>
    <xf numFmtId="0" fontId="9" fillId="0" borderId="37" xfId="2" applyFont="1" applyBorder="1" applyAlignment="1">
      <alignment horizontal="left" vertical="center" wrapText="1"/>
    </xf>
    <xf numFmtId="0" fontId="9" fillId="0" borderId="55" xfId="0" applyFont="1" applyBorder="1">
      <alignment vertical="center"/>
    </xf>
    <xf numFmtId="0" fontId="9" fillId="0" borderId="38" xfId="0" applyFont="1" applyBorder="1">
      <alignment vertical="center"/>
    </xf>
    <xf numFmtId="0" fontId="9" fillId="0" borderId="56" xfId="0" applyFont="1" applyBorder="1">
      <alignment vertical="center"/>
    </xf>
    <xf numFmtId="0" fontId="5" fillId="0" borderId="44" xfId="2" applyFont="1" applyBorder="1" applyAlignment="1">
      <alignment wrapText="1"/>
    </xf>
    <xf numFmtId="0" fontId="9" fillId="0" borderId="90" xfId="2" applyFont="1" applyBorder="1" applyAlignment="1">
      <alignment horizontal="left" vertical="center" wrapText="1"/>
    </xf>
    <xf numFmtId="0" fontId="9" fillId="0" borderId="91" xfId="0" applyFont="1" applyBorder="1">
      <alignment vertical="center"/>
    </xf>
    <xf numFmtId="0" fontId="9" fillId="0" borderId="90" xfId="0" applyFont="1" applyBorder="1">
      <alignment vertical="center"/>
    </xf>
    <xf numFmtId="0" fontId="9" fillId="0" borderId="92" xfId="0" applyFont="1" applyBorder="1">
      <alignment vertical="center"/>
    </xf>
    <xf numFmtId="0" fontId="5" fillId="0" borderId="49" xfId="2" applyFont="1" applyBorder="1" applyAlignment="1">
      <alignment wrapText="1"/>
    </xf>
    <xf numFmtId="0" fontId="9" fillId="0" borderId="58" xfId="2" applyFont="1" applyBorder="1" applyAlignment="1">
      <alignment horizontal="left" vertical="center" wrapText="1"/>
    </xf>
    <xf numFmtId="0" fontId="9" fillId="0" borderId="59" xfId="0" applyFont="1" applyBorder="1">
      <alignment vertical="center"/>
    </xf>
    <xf numFmtId="0" fontId="9" fillId="0" borderId="58" xfId="0" applyFont="1" applyBorder="1">
      <alignment vertical="center"/>
    </xf>
    <xf numFmtId="0" fontId="9" fillId="0" borderId="60" xfId="0" applyFont="1" applyBorder="1">
      <alignment vertical="center"/>
    </xf>
    <xf numFmtId="0" fontId="9" fillId="5" borderId="51" xfId="0" applyFont="1" applyFill="1" applyBorder="1">
      <alignment vertical="center"/>
    </xf>
    <xf numFmtId="0" fontId="9" fillId="4" borderId="50" xfId="0" applyFont="1" applyFill="1" applyBorder="1">
      <alignment vertical="center"/>
    </xf>
    <xf numFmtId="0" fontId="9" fillId="4" borderId="51" xfId="0" applyFont="1" applyFill="1" applyBorder="1">
      <alignment vertical="center"/>
    </xf>
    <xf numFmtId="0" fontId="9" fillId="4" borderId="52" xfId="0" applyFont="1" applyFill="1" applyBorder="1">
      <alignment vertical="center"/>
    </xf>
    <xf numFmtId="179" fontId="9" fillId="4" borderId="36" xfId="0" applyNumberFormat="1" applyFont="1" applyFill="1" applyBorder="1">
      <alignment vertical="center"/>
    </xf>
    <xf numFmtId="0" fontId="9" fillId="0" borderId="28" xfId="2" applyFont="1" applyBorder="1" applyAlignment="1">
      <alignment horizontal="left" vertical="center" wrapText="1"/>
    </xf>
    <xf numFmtId="0" fontId="9" fillId="0" borderId="6" xfId="2" applyFont="1" applyBorder="1" applyAlignment="1">
      <alignment horizontal="right" vertical="center" wrapText="1"/>
    </xf>
    <xf numFmtId="0" fontId="9" fillId="0" borderId="6" xfId="0" applyFont="1" applyBorder="1">
      <alignment vertical="center"/>
    </xf>
    <xf numFmtId="0" fontId="9" fillId="0" borderId="7" xfId="0" applyFont="1" applyBorder="1">
      <alignment vertical="center"/>
    </xf>
    <xf numFmtId="0" fontId="9" fillId="0" borderId="29" xfId="0" applyFont="1" applyBorder="1">
      <alignment vertical="center"/>
    </xf>
    <xf numFmtId="0" fontId="9" fillId="5" borderId="50" xfId="0" applyFont="1" applyFill="1" applyBorder="1">
      <alignment vertical="center"/>
    </xf>
    <xf numFmtId="0" fontId="9" fillId="5" borderId="52" xfId="0" applyFont="1" applyFill="1" applyBorder="1">
      <alignment vertical="center"/>
    </xf>
    <xf numFmtId="179" fontId="5" fillId="4" borderId="36" xfId="0" applyNumberFormat="1" applyFont="1" applyFill="1" applyBorder="1">
      <alignment vertical="center"/>
    </xf>
    <xf numFmtId="179" fontId="5" fillId="4" borderId="40" xfId="0" applyNumberFormat="1" applyFont="1" applyFill="1" applyBorder="1" applyAlignment="1">
      <alignment horizontal="right" vertical="center"/>
    </xf>
    <xf numFmtId="0" fontId="9" fillId="5" borderId="50" xfId="2" applyFont="1" applyFill="1" applyBorder="1" applyAlignment="1">
      <alignment horizontal="left" vertical="center" wrapText="1"/>
    </xf>
    <xf numFmtId="179" fontId="5" fillId="4" borderId="44" xfId="0" applyNumberFormat="1" applyFont="1" applyFill="1" applyBorder="1">
      <alignment vertical="center"/>
    </xf>
    <xf numFmtId="179" fontId="5" fillId="4" borderId="45" xfId="0" applyNumberFormat="1" applyFont="1" applyFill="1" applyBorder="1" applyAlignment="1">
      <alignment horizontal="right" vertical="center"/>
    </xf>
    <xf numFmtId="0" fontId="5" fillId="4" borderId="50" xfId="0" applyFont="1" applyFill="1" applyBorder="1" applyAlignment="1">
      <alignment horizontal="right" vertical="center"/>
    </xf>
    <xf numFmtId="0" fontId="5" fillId="4" borderId="50" xfId="0" applyFont="1" applyFill="1" applyBorder="1">
      <alignment vertical="center"/>
    </xf>
    <xf numFmtId="0" fontId="5" fillId="4" borderId="51" xfId="0" applyFont="1" applyFill="1" applyBorder="1">
      <alignment vertical="center"/>
    </xf>
    <xf numFmtId="0" fontId="5" fillId="4" borderId="52" xfId="0" applyFont="1" applyFill="1" applyBorder="1">
      <alignment vertical="center"/>
    </xf>
    <xf numFmtId="0" fontId="5" fillId="0" borderId="6" xfId="0" applyFont="1" applyBorder="1" applyAlignment="1">
      <alignment horizontal="right" vertical="center"/>
    </xf>
    <xf numFmtId="0" fontId="5" fillId="0" borderId="14" xfId="0" applyFont="1" applyBorder="1" applyAlignment="1">
      <alignment horizontal="righ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58" xfId="2" applyFont="1" applyBorder="1" applyAlignment="1">
      <alignment wrapText="1"/>
    </xf>
    <xf numFmtId="0" fontId="5" fillId="0" borderId="58" xfId="0" applyFont="1" applyBorder="1" applyAlignment="1">
      <alignment horizontal="right" vertical="center"/>
    </xf>
    <xf numFmtId="0" fontId="5" fillId="0" borderId="59" xfId="0" applyFont="1" applyBorder="1" applyAlignment="1">
      <alignment horizontal="right" vertical="center"/>
    </xf>
    <xf numFmtId="0" fontId="5" fillId="0" borderId="21" xfId="0" applyFont="1" applyBorder="1" applyAlignment="1">
      <alignment horizontal="right" vertical="center"/>
    </xf>
    <xf numFmtId="0" fontId="5" fillId="0" borderId="57" xfId="0" applyFont="1" applyBorder="1" applyAlignment="1">
      <alignment horizontal="right" vertical="center"/>
    </xf>
    <xf numFmtId="0" fontId="5" fillId="5" borderId="50" xfId="2" applyFont="1" applyFill="1" applyBorder="1" applyAlignment="1">
      <alignment vertical="center" wrapText="1"/>
    </xf>
    <xf numFmtId="0" fontId="9" fillId="5" borderId="50" xfId="0" applyFont="1" applyFill="1" applyBorder="1" applyAlignment="1">
      <alignment horizontal="right" vertical="center"/>
    </xf>
    <xf numFmtId="0" fontId="9" fillId="5" borderId="52" xfId="0" applyFont="1" applyFill="1" applyBorder="1" applyAlignment="1">
      <alignment horizontal="right" vertical="center"/>
    </xf>
    <xf numFmtId="0" fontId="5" fillId="0" borderId="6" xfId="2" applyFont="1" applyBorder="1" applyAlignment="1">
      <alignment vertical="center" wrapText="1"/>
    </xf>
    <xf numFmtId="0" fontId="9" fillId="0" borderId="7" xfId="2" applyFont="1" applyBorder="1" applyAlignment="1">
      <alignment horizontal="right" vertical="center" wrapText="1"/>
    </xf>
    <xf numFmtId="0" fontId="9" fillId="0" borderId="29" xfId="3" applyFont="1" applyBorder="1" applyAlignment="1">
      <alignment horizontal="right" vertical="center" wrapText="1"/>
    </xf>
    <xf numFmtId="179" fontId="9" fillId="0" borderId="44" xfId="2" applyNumberFormat="1" applyFont="1" applyBorder="1" applyAlignment="1">
      <alignment horizontal="right" wrapText="1"/>
    </xf>
    <xf numFmtId="179" fontId="9" fillId="0" borderId="45" xfId="2" applyNumberFormat="1" applyFont="1" applyBorder="1" applyAlignment="1">
      <alignment horizontal="right" wrapText="1"/>
    </xf>
    <xf numFmtId="179" fontId="9" fillId="0" borderId="0" xfId="2" applyNumberFormat="1" applyFont="1" applyAlignment="1">
      <alignment horizontal="right" wrapText="1"/>
    </xf>
    <xf numFmtId="0" fontId="5" fillId="0" borderId="14" xfId="2" applyFont="1" applyBorder="1" applyAlignment="1">
      <alignment vertical="center" wrapText="1"/>
    </xf>
    <xf numFmtId="0" fontId="9" fillId="0" borderId="15" xfId="4" applyFont="1" applyBorder="1" applyAlignment="1">
      <alignment horizontal="right" vertical="center" wrapText="1"/>
    </xf>
    <xf numFmtId="0" fontId="9" fillId="0" borderId="14" xfId="4" applyFont="1" applyBorder="1" applyAlignment="1">
      <alignment horizontal="right" vertical="center" wrapText="1"/>
    </xf>
    <xf numFmtId="0" fontId="9" fillId="0" borderId="16" xfId="4" applyFont="1" applyBorder="1" applyAlignment="1">
      <alignment horizontal="right" vertical="center" wrapText="1"/>
    </xf>
    <xf numFmtId="179" fontId="9" fillId="0" borderId="44" xfId="4" applyNumberFormat="1" applyFont="1" applyBorder="1" applyAlignment="1">
      <alignment horizontal="right" wrapText="1"/>
    </xf>
    <xf numFmtId="179" fontId="9" fillId="0" borderId="45" xfId="4" applyNumberFormat="1" applyFont="1" applyBorder="1" applyAlignment="1">
      <alignment horizontal="right" wrapText="1"/>
    </xf>
    <xf numFmtId="179" fontId="9" fillId="0" borderId="0" xfId="4" applyNumberFormat="1" applyFont="1" applyAlignment="1">
      <alignment horizontal="right" wrapText="1"/>
    </xf>
    <xf numFmtId="0" fontId="9" fillId="0" borderId="15" xfId="3" applyFont="1" applyBorder="1" applyAlignment="1">
      <alignment horizontal="right" vertical="center" wrapText="1"/>
    </xf>
    <xf numFmtId="0" fontId="9" fillId="0" borderId="14" xfId="3" applyFont="1" applyBorder="1" applyAlignment="1">
      <alignment horizontal="right" vertical="center" wrapText="1"/>
    </xf>
    <xf numFmtId="0" fontId="9" fillId="0" borderId="16" xfId="3" applyFont="1" applyBorder="1" applyAlignment="1">
      <alignment horizontal="right" vertical="center" wrapText="1"/>
    </xf>
    <xf numFmtId="179" fontId="9" fillId="0" borderId="32" xfId="3" applyNumberFormat="1" applyFont="1" applyBorder="1" applyAlignment="1">
      <alignment horizontal="right" wrapText="1"/>
    </xf>
    <xf numFmtId="179" fontId="9" fillId="0" borderId="46" xfId="3" applyNumberFormat="1" applyFont="1" applyBorder="1" applyAlignment="1">
      <alignment horizontal="right" wrapText="1"/>
    </xf>
    <xf numFmtId="179" fontId="9" fillId="0" borderId="33" xfId="3" applyNumberFormat="1" applyFont="1" applyBorder="1" applyAlignment="1">
      <alignment horizontal="right" wrapText="1"/>
    </xf>
    <xf numFmtId="179" fontId="9" fillId="0" borderId="44" xfId="3" applyNumberFormat="1" applyFont="1" applyBorder="1" applyAlignment="1">
      <alignment horizontal="right" wrapText="1"/>
    </xf>
    <xf numFmtId="179" fontId="9" fillId="0" borderId="45" xfId="3" applyNumberFormat="1" applyFont="1" applyBorder="1" applyAlignment="1">
      <alignment horizontal="right" wrapText="1"/>
    </xf>
    <xf numFmtId="179" fontId="9" fillId="0" borderId="0" xfId="3" applyNumberFormat="1" applyFont="1" applyAlignment="1">
      <alignment horizontal="right" wrapText="1"/>
    </xf>
    <xf numFmtId="0" fontId="9" fillId="5" borderId="51" xfId="3" applyFont="1" applyFill="1" applyBorder="1" applyAlignment="1">
      <alignment horizontal="right" vertical="center" wrapText="1"/>
    </xf>
    <xf numFmtId="179" fontId="9" fillId="4" borderId="45" xfId="3" applyNumberFormat="1" applyFont="1" applyFill="1" applyBorder="1" applyAlignment="1">
      <alignment horizontal="right" wrapText="1"/>
    </xf>
    <xf numFmtId="0" fontId="9" fillId="0" borderId="7" xfId="3" applyFont="1" applyBorder="1" applyAlignment="1">
      <alignment horizontal="right" vertical="center" wrapText="1"/>
    </xf>
    <xf numFmtId="0" fontId="9" fillId="0" borderId="6" xfId="3" applyFont="1" applyBorder="1" applyAlignment="1">
      <alignment horizontal="right" vertical="center" wrapText="1"/>
    </xf>
    <xf numFmtId="0" fontId="5" fillId="4" borderId="50" xfId="2" applyFont="1" applyFill="1" applyBorder="1" applyAlignment="1">
      <alignment vertical="center" wrapText="1"/>
    </xf>
    <xf numFmtId="0" fontId="9" fillId="5" borderId="50" xfId="3" applyFont="1" applyFill="1" applyBorder="1" applyAlignment="1">
      <alignment horizontal="right" vertical="center" wrapText="1"/>
    </xf>
    <xf numFmtId="0" fontId="9" fillId="5" borderId="52" xfId="3" applyFont="1" applyFill="1" applyBorder="1" applyAlignment="1">
      <alignment horizontal="right" vertical="center" wrapText="1"/>
    </xf>
    <xf numFmtId="0" fontId="5" fillId="0" borderId="50" xfId="2" applyFont="1" applyBorder="1" applyAlignment="1">
      <alignment wrapText="1"/>
    </xf>
    <xf numFmtId="0" fontId="9" fillId="0" borderId="51" xfId="0" applyFont="1" applyBorder="1" applyAlignment="1">
      <alignment horizontal="right" vertical="center"/>
    </xf>
    <xf numFmtId="0" fontId="9" fillId="0" borderId="50" xfId="0" applyFont="1" applyBorder="1" applyAlignment="1">
      <alignment horizontal="right" vertical="center"/>
    </xf>
    <xf numFmtId="0" fontId="9" fillId="0" borderId="52" xfId="0" applyFont="1" applyBorder="1" applyAlignment="1">
      <alignment horizontal="right" vertical="center"/>
    </xf>
    <xf numFmtId="0" fontId="5" fillId="0" borderId="6" xfId="2" applyFont="1" applyBorder="1" applyAlignment="1">
      <alignment wrapText="1"/>
    </xf>
    <xf numFmtId="0" fontId="9" fillId="0" borderId="97" xfId="2" applyFont="1" applyBorder="1" applyAlignment="1">
      <alignment horizontal="right" vertical="center" wrapText="1"/>
    </xf>
    <xf numFmtId="0" fontId="9" fillId="0" borderId="29" xfId="2" applyFont="1" applyBorder="1" applyAlignment="1">
      <alignment horizontal="right" vertical="center" wrapText="1"/>
    </xf>
    <xf numFmtId="179" fontId="9" fillId="0" borderId="45" xfId="0" applyNumberFormat="1" applyFont="1" applyBorder="1" applyAlignment="1">
      <alignment horizontal="right" vertical="center"/>
    </xf>
    <xf numFmtId="0" fontId="5" fillId="0" borderId="20" xfId="2" applyFont="1" applyBorder="1" applyAlignment="1">
      <alignment wrapText="1"/>
    </xf>
    <xf numFmtId="0" fontId="9" fillId="0" borderId="21" xfId="3" applyFont="1" applyBorder="1" applyAlignment="1">
      <alignment horizontal="right" vertical="center" wrapText="1"/>
    </xf>
    <xf numFmtId="0" fontId="9" fillId="0" borderId="20" xfId="3" applyFont="1" applyBorder="1" applyAlignment="1">
      <alignment horizontal="right" vertical="center" wrapText="1"/>
    </xf>
    <xf numFmtId="0" fontId="9" fillId="0" borderId="23" xfId="3" applyFont="1" applyBorder="1" applyAlignment="1">
      <alignment horizontal="right" vertical="center" wrapText="1"/>
    </xf>
    <xf numFmtId="0" fontId="5" fillId="0" borderId="28" xfId="2" applyFont="1" applyBorder="1" applyAlignment="1">
      <alignment vertical="center" wrapText="1"/>
    </xf>
    <xf numFmtId="0" fontId="5" fillId="0" borderId="65" xfId="2" applyFont="1" applyBorder="1" applyAlignment="1">
      <alignment vertical="center" wrapText="1"/>
    </xf>
    <xf numFmtId="0" fontId="9" fillId="0" borderId="14" xfId="0" applyFont="1" applyBorder="1" applyAlignment="1">
      <alignment horizontal="right" vertical="center"/>
    </xf>
    <xf numFmtId="0" fontId="9" fillId="0" borderId="15" xfId="0" applyFont="1" applyBorder="1" applyAlignment="1">
      <alignment horizontal="right" vertical="center"/>
    </xf>
    <xf numFmtId="0" fontId="9" fillId="0" borderId="16" xfId="0" applyFont="1" applyBorder="1" applyAlignment="1">
      <alignment horizontal="right" vertical="center"/>
    </xf>
    <xf numFmtId="0" fontId="9" fillId="0" borderId="59" xfId="0" applyFont="1" applyBorder="1" applyAlignment="1">
      <alignment horizontal="right" vertical="center"/>
    </xf>
    <xf numFmtId="0" fontId="5" fillId="0" borderId="90" xfId="2" applyFont="1" applyBorder="1" applyAlignment="1">
      <alignment vertical="center" wrapText="1"/>
    </xf>
    <xf numFmtId="179" fontId="9" fillId="4" borderId="45" xfId="0" applyNumberFormat="1" applyFont="1" applyFill="1" applyBorder="1" applyAlignment="1">
      <alignment horizontal="right" vertical="center"/>
    </xf>
    <xf numFmtId="0" fontId="5" fillId="0" borderId="15" xfId="2" applyFont="1" applyBorder="1" applyAlignment="1">
      <alignment vertical="center" wrapText="1"/>
    </xf>
    <xf numFmtId="0" fontId="5" fillId="0" borderId="21" xfId="2" applyFont="1" applyBorder="1" applyAlignment="1">
      <alignment vertical="center" wrapText="1"/>
    </xf>
    <xf numFmtId="0" fontId="9" fillId="0" borderId="20" xfId="0" applyFont="1" applyBorder="1" applyAlignment="1">
      <alignment horizontal="right" vertical="center"/>
    </xf>
    <xf numFmtId="0" fontId="9" fillId="0" borderId="21" xfId="0" applyFont="1" applyBorder="1" applyAlignment="1">
      <alignment horizontal="right" vertical="center"/>
    </xf>
    <xf numFmtId="0" fontId="9" fillId="0" borderId="23" xfId="0" applyFont="1" applyBorder="1" applyAlignment="1">
      <alignment horizontal="right" vertical="center"/>
    </xf>
    <xf numFmtId="179" fontId="9" fillId="0" borderId="46" xfId="0" applyNumberFormat="1" applyFont="1" applyBorder="1" applyAlignment="1">
      <alignment horizontal="right" vertical="center"/>
    </xf>
    <xf numFmtId="0" fontId="9" fillId="0" borderId="91" xfId="4" applyFont="1" applyBorder="1" applyAlignment="1">
      <alignment horizontal="right" vertical="center" wrapText="1"/>
    </xf>
    <xf numFmtId="0" fontId="9" fillId="0" borderId="90" xfId="4" applyFont="1" applyBorder="1" applyAlignment="1">
      <alignment horizontal="right" vertical="center" wrapText="1"/>
    </xf>
    <xf numFmtId="0" fontId="9" fillId="0" borderId="92" xfId="4" applyFont="1" applyBorder="1" applyAlignment="1">
      <alignment horizontal="right" vertical="center" wrapText="1"/>
    </xf>
    <xf numFmtId="0" fontId="5" fillId="0" borderId="57" xfId="2" applyFont="1" applyBorder="1" applyAlignment="1">
      <alignment wrapText="1"/>
    </xf>
    <xf numFmtId="0" fontId="9" fillId="0" borderId="65" xfId="3" applyFont="1" applyBorder="1" applyAlignment="1">
      <alignment horizontal="right" vertical="center" wrapText="1"/>
    </xf>
    <xf numFmtId="0" fontId="9" fillId="0" borderId="67" xfId="3" applyFont="1" applyBorder="1" applyAlignment="1">
      <alignment horizontal="right" vertical="center" wrapText="1"/>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5" fillId="0" borderId="60" xfId="0" applyFont="1" applyBorder="1" applyAlignment="1">
      <alignment horizontal="right" vertical="center"/>
    </xf>
    <xf numFmtId="0" fontId="5" fillId="3" borderId="62" xfId="2" applyFont="1" applyFill="1" applyBorder="1" applyAlignment="1">
      <alignment wrapText="1"/>
    </xf>
    <xf numFmtId="176" fontId="9" fillId="5" borderId="53" xfId="0" applyNumberFormat="1" applyFont="1" applyFill="1" applyBorder="1" applyAlignment="1">
      <alignment horizontal="right" vertical="center" wrapText="1"/>
    </xf>
    <xf numFmtId="0" fontId="5" fillId="3" borderId="48" xfId="2" applyFont="1" applyFill="1" applyBorder="1" applyAlignment="1">
      <alignment wrapText="1"/>
    </xf>
    <xf numFmtId="176" fontId="9" fillId="0" borderId="11" xfId="0" applyNumberFormat="1" applyFont="1" applyBorder="1" applyAlignment="1">
      <alignment horizontal="right" vertical="center" wrapText="1"/>
    </xf>
    <xf numFmtId="176" fontId="9" fillId="0" borderId="17" xfId="0" applyNumberFormat="1" applyFont="1" applyBorder="1" applyAlignment="1">
      <alignment horizontal="right" vertical="center" wrapText="1"/>
    </xf>
    <xf numFmtId="0" fontId="5" fillId="3" borderId="49" xfId="2" applyFont="1" applyFill="1" applyBorder="1" applyAlignment="1">
      <alignment wrapText="1"/>
    </xf>
    <xf numFmtId="0" fontId="9" fillId="3" borderId="58" xfId="0" applyFont="1" applyFill="1" applyBorder="1">
      <alignment vertical="center"/>
    </xf>
    <xf numFmtId="0" fontId="9" fillId="3" borderId="60" xfId="0" applyFont="1" applyFill="1" applyBorder="1">
      <alignment vertical="center"/>
    </xf>
    <xf numFmtId="176" fontId="9" fillId="0" borderId="45" xfId="0" applyNumberFormat="1" applyFont="1" applyBorder="1" applyAlignment="1">
      <alignment horizontal="right" vertical="center" wrapText="1"/>
    </xf>
    <xf numFmtId="0" fontId="5" fillId="0" borderId="97" xfId="2" applyFont="1" applyBorder="1" applyAlignment="1">
      <alignment wrapText="1"/>
    </xf>
    <xf numFmtId="176" fontId="9" fillId="0" borderId="93" xfId="0" applyNumberFormat="1" applyFont="1" applyBorder="1" applyAlignment="1">
      <alignment horizontal="right" vertical="center" wrapText="1"/>
    </xf>
    <xf numFmtId="0" fontId="9" fillId="3" borderId="6" xfId="0" applyFont="1" applyFill="1" applyBorder="1">
      <alignment vertical="center"/>
    </xf>
    <xf numFmtId="0" fontId="9" fillId="3" borderId="7" xfId="0" applyFont="1" applyFill="1" applyBorder="1">
      <alignment vertical="center"/>
    </xf>
    <xf numFmtId="0" fontId="9" fillId="3" borderId="29" xfId="0" applyFont="1" applyFill="1" applyBorder="1">
      <alignment vertical="center"/>
    </xf>
    <xf numFmtId="0" fontId="9" fillId="3" borderId="14" xfId="0" applyFont="1" applyFill="1" applyBorder="1">
      <alignment vertical="center"/>
    </xf>
    <xf numFmtId="0" fontId="9" fillId="3" borderId="15" xfId="0" applyFont="1" applyFill="1" applyBorder="1">
      <alignment vertical="center"/>
    </xf>
    <xf numFmtId="0" fontId="9" fillId="3" borderId="16" xfId="0" applyFont="1" applyFill="1" applyBorder="1">
      <alignment vertical="center"/>
    </xf>
    <xf numFmtId="0" fontId="5" fillId="4" borderId="51" xfId="0" applyFont="1" applyFill="1" applyBorder="1" applyAlignment="1">
      <alignment horizontal="right" vertical="center"/>
    </xf>
    <xf numFmtId="0" fontId="5" fillId="4" borderId="52" xfId="0" applyFont="1" applyFill="1" applyBorder="1" applyAlignment="1">
      <alignment horizontal="right" vertical="center"/>
    </xf>
    <xf numFmtId="0" fontId="5" fillId="0" borderId="7" xfId="0" applyFont="1" applyBorder="1" applyAlignment="1">
      <alignment horizontal="right" vertical="center"/>
    </xf>
    <xf numFmtId="0" fontId="5" fillId="0" borderId="29" xfId="0" applyFont="1" applyBorder="1" applyAlignment="1">
      <alignment horizontal="right" vertical="center"/>
    </xf>
    <xf numFmtId="0" fontId="5" fillId="0" borderId="20" xfId="0" applyFont="1" applyBorder="1" applyAlignment="1">
      <alignment horizontal="right" vertical="center"/>
    </xf>
    <xf numFmtId="176" fontId="9" fillId="0" borderId="81" xfId="0" applyNumberFormat="1" applyFont="1" applyBorder="1" applyAlignment="1">
      <alignment horizontal="right" vertical="center" wrapText="1"/>
    </xf>
    <xf numFmtId="0" fontId="9" fillId="4" borderId="50" xfId="0" applyFont="1" applyFill="1" applyBorder="1" applyAlignment="1"/>
    <xf numFmtId="0" fontId="9" fillId="4" borderId="51" xfId="0" applyFont="1" applyFill="1" applyBorder="1" applyAlignment="1"/>
    <xf numFmtId="0" fontId="9" fillId="4" borderId="52" xfId="0" applyFont="1" applyFill="1" applyBorder="1" applyAlignment="1"/>
    <xf numFmtId="0" fontId="9" fillId="3" borderId="38" xfId="0" applyFont="1" applyFill="1" applyBorder="1">
      <alignment vertical="center"/>
    </xf>
    <xf numFmtId="0" fontId="9" fillId="3" borderId="55" xfId="0" applyFont="1" applyFill="1" applyBorder="1">
      <alignment vertical="center"/>
    </xf>
    <xf numFmtId="0" fontId="9" fillId="3" borderId="56" xfId="0" applyFont="1" applyFill="1" applyBorder="1">
      <alignment vertical="center"/>
    </xf>
    <xf numFmtId="0" fontId="8" fillId="3" borderId="48" xfId="0" applyFont="1" applyFill="1" applyBorder="1">
      <alignment vertical="center"/>
    </xf>
    <xf numFmtId="0" fontId="5" fillId="4" borderId="68" xfId="2" applyFont="1" applyFill="1" applyBorder="1" applyAlignment="1">
      <alignment wrapText="1"/>
    </xf>
    <xf numFmtId="0" fontId="5" fillId="0" borderId="104" xfId="2" applyFont="1" applyBorder="1" applyAlignment="1">
      <alignment wrapText="1"/>
    </xf>
    <xf numFmtId="0" fontId="5" fillId="0" borderId="23" xfId="0" applyFont="1" applyBorder="1" applyAlignment="1">
      <alignment horizontal="right" vertical="center"/>
    </xf>
    <xf numFmtId="176" fontId="9" fillId="0" borderId="24" xfId="0" applyNumberFormat="1" applyFont="1" applyBorder="1" applyAlignment="1">
      <alignment horizontal="right" vertical="center" wrapText="1"/>
    </xf>
    <xf numFmtId="179" fontId="5" fillId="0" borderId="44" xfId="1" applyNumberFormat="1" applyFont="1" applyBorder="1" applyAlignment="1">
      <alignment horizontal="center"/>
    </xf>
    <xf numFmtId="179" fontId="5" fillId="0" borderId="45" xfId="1" applyNumberFormat="1" applyFont="1" applyBorder="1" applyAlignment="1">
      <alignment horizontal="center"/>
    </xf>
    <xf numFmtId="179" fontId="5" fillId="0" borderId="27" xfId="1" applyNumberFormat="1" applyFont="1" applyBorder="1" applyAlignment="1">
      <alignment horizontal="center"/>
    </xf>
    <xf numFmtId="179" fontId="5" fillId="0" borderId="11" xfId="1" applyNumberFormat="1" applyFont="1" applyBorder="1" applyAlignment="1">
      <alignment horizontal="center"/>
    </xf>
    <xf numFmtId="179" fontId="5" fillId="0" borderId="44" xfId="1" quotePrefix="1" applyNumberFormat="1" applyFont="1" applyBorder="1" applyAlignment="1">
      <alignment horizontal="center"/>
    </xf>
    <xf numFmtId="179" fontId="5" fillId="0" borderId="45" xfId="1" quotePrefix="1" applyNumberFormat="1" applyFont="1" applyBorder="1" applyAlignment="1">
      <alignment horizontal="center"/>
    </xf>
    <xf numFmtId="179" fontId="5" fillId="0" borderId="27" xfId="1" quotePrefix="1" applyNumberFormat="1" applyFont="1" applyBorder="1" applyAlignment="1">
      <alignment horizontal="center"/>
    </xf>
    <xf numFmtId="179" fontId="5" fillId="0" borderId="11" xfId="1" quotePrefix="1" applyNumberFormat="1" applyFont="1" applyBorder="1" applyAlignment="1">
      <alignment horizontal="center"/>
    </xf>
    <xf numFmtId="179" fontId="5" fillId="0" borderId="85" xfId="1" applyNumberFormat="1" applyFont="1" applyBorder="1" applyAlignment="1">
      <alignment horizontal="center" vertical="center"/>
    </xf>
    <xf numFmtId="0" fontId="5" fillId="2" borderId="1" xfId="2" applyFont="1" applyFill="1" applyBorder="1" applyAlignment="1">
      <alignment horizontal="center"/>
    </xf>
    <xf numFmtId="0" fontId="5" fillId="5" borderId="111" xfId="2" applyFont="1" applyFill="1" applyBorder="1" applyAlignment="1">
      <alignment wrapText="1"/>
    </xf>
    <xf numFmtId="0" fontId="9" fillId="5" borderId="65" xfId="0" applyFont="1" applyFill="1" applyBorder="1" applyAlignment="1">
      <alignment horizontal="right" vertical="center"/>
    </xf>
    <xf numFmtId="0" fontId="9" fillId="5" borderId="67" xfId="0" applyFont="1" applyFill="1" applyBorder="1" applyAlignment="1">
      <alignment horizontal="right" vertical="center"/>
    </xf>
    <xf numFmtId="176" fontId="9" fillId="5" borderId="61" xfId="0" applyNumberFormat="1" applyFont="1" applyFill="1" applyBorder="1" applyAlignment="1">
      <alignment horizontal="right" vertical="center" wrapText="1"/>
    </xf>
    <xf numFmtId="0" fontId="5" fillId="0" borderId="5" xfId="2" applyFont="1" applyBorder="1" applyAlignment="1">
      <alignment wrapText="1"/>
    </xf>
    <xf numFmtId="0" fontId="5" fillId="0" borderId="112" xfId="2" applyFont="1" applyBorder="1" applyAlignment="1">
      <alignment wrapText="1"/>
    </xf>
    <xf numFmtId="176" fontId="9" fillId="0" borderId="64" xfId="0" applyNumberFormat="1" applyFont="1" applyBorder="1" applyAlignment="1">
      <alignment horizontal="right" vertical="center" wrapText="1"/>
    </xf>
    <xf numFmtId="0" fontId="9" fillId="0" borderId="58" xfId="0" applyFont="1" applyBorder="1" applyAlignment="1">
      <alignment horizontal="right" vertical="center"/>
    </xf>
    <xf numFmtId="0" fontId="9" fillId="0" borderId="60" xfId="0" applyFont="1" applyBorder="1" applyAlignment="1">
      <alignment horizontal="right" vertical="center"/>
    </xf>
    <xf numFmtId="176" fontId="9" fillId="0" borderId="46" xfId="0" applyNumberFormat="1" applyFont="1" applyBorder="1" applyAlignment="1">
      <alignment horizontal="right" vertical="center" wrapText="1"/>
    </xf>
    <xf numFmtId="181" fontId="9" fillId="0" borderId="17" xfId="0" applyNumberFormat="1" applyFont="1" applyBorder="1" applyAlignment="1">
      <alignment horizontal="right" vertical="center" wrapText="1"/>
    </xf>
    <xf numFmtId="0" fontId="9" fillId="4" borderId="90" xfId="0" applyFont="1" applyFill="1" applyBorder="1" applyAlignment="1">
      <alignment horizontal="right" vertical="center"/>
    </xf>
    <xf numFmtId="0" fontId="9" fillId="4" borderId="91" xfId="0" applyFont="1" applyFill="1" applyBorder="1" applyAlignment="1">
      <alignment horizontal="right" vertical="center"/>
    </xf>
    <xf numFmtId="0" fontId="9" fillId="4" borderId="92" xfId="0" applyFont="1" applyFill="1" applyBorder="1" applyAlignment="1">
      <alignment horizontal="right" vertical="center"/>
    </xf>
    <xf numFmtId="176" fontId="9" fillId="4" borderId="64" xfId="0" applyNumberFormat="1" applyFont="1" applyFill="1" applyBorder="1" applyAlignment="1">
      <alignment horizontal="right" vertical="center" wrapText="1"/>
    </xf>
    <xf numFmtId="0" fontId="9" fillId="0" borderId="97" xfId="0" applyFont="1" applyBorder="1" applyAlignment="1">
      <alignment horizontal="right" vertical="center"/>
    </xf>
    <xf numFmtId="0" fontId="9" fillId="0" borderId="101" xfId="0" applyFont="1" applyBorder="1" applyAlignment="1">
      <alignment horizontal="right" vertical="center"/>
    </xf>
    <xf numFmtId="181" fontId="9" fillId="0" borderId="58" xfId="0" applyNumberFormat="1" applyFont="1" applyBorder="1" applyAlignment="1">
      <alignment horizontal="right" vertical="center"/>
    </xf>
    <xf numFmtId="181" fontId="9" fillId="0" borderId="59" xfId="0" applyNumberFormat="1" applyFont="1" applyBorder="1" applyAlignment="1">
      <alignment horizontal="right" vertical="center"/>
    </xf>
    <xf numFmtId="181" fontId="9" fillId="0" borderId="60" xfId="0" applyNumberFormat="1" applyFont="1" applyBorder="1" applyAlignment="1">
      <alignment horizontal="right" vertical="center"/>
    </xf>
    <xf numFmtId="181" fontId="9" fillId="0" borderId="46" xfId="0" applyNumberFormat="1" applyFont="1" applyBorder="1" applyAlignment="1">
      <alignment horizontal="right" vertical="center" wrapText="1"/>
    </xf>
    <xf numFmtId="181" fontId="9" fillId="0" borderId="0" xfId="0" applyNumberFormat="1" applyFont="1" applyAlignment="1">
      <alignment horizontal="right" vertical="center"/>
    </xf>
    <xf numFmtId="181" fontId="9" fillId="0" borderId="0" xfId="0" applyNumberFormat="1" applyFont="1" applyAlignment="1">
      <alignment horizontal="right" vertical="center" wrapText="1"/>
    </xf>
    <xf numFmtId="0" fontId="5" fillId="5" borderId="104" xfId="2" applyFont="1" applyFill="1" applyBorder="1" applyAlignment="1">
      <alignment vertical="center" wrapText="1"/>
    </xf>
    <xf numFmtId="0" fontId="9" fillId="5" borderId="113" xfId="0" applyFont="1" applyFill="1" applyBorder="1" applyAlignment="1">
      <alignment horizontal="right" vertical="center"/>
    </xf>
    <xf numFmtId="0" fontId="5" fillId="0" borderId="114" xfId="2" applyFont="1" applyBorder="1" applyAlignment="1">
      <alignment vertical="center" wrapText="1"/>
    </xf>
    <xf numFmtId="0" fontId="9" fillId="0" borderId="54" xfId="0" applyFont="1" applyBorder="1" applyAlignment="1">
      <alignment horizontal="right" vertical="center"/>
    </xf>
    <xf numFmtId="0" fontId="9" fillId="0" borderId="102" xfId="0" applyFont="1" applyBorder="1" applyAlignment="1">
      <alignment horizontal="right" vertical="center"/>
    </xf>
    <xf numFmtId="0" fontId="9" fillId="0" borderId="115" xfId="0" applyFont="1" applyBorder="1" applyAlignment="1">
      <alignment horizontal="right" vertical="center"/>
    </xf>
    <xf numFmtId="176" fontId="9" fillId="0" borderId="116" xfId="0" applyNumberFormat="1" applyFont="1" applyBorder="1" applyAlignment="1">
      <alignment horizontal="right" vertical="center" wrapText="1"/>
    </xf>
    <xf numFmtId="0" fontId="5" fillId="5" borderId="105" xfId="2" applyFont="1" applyFill="1" applyBorder="1" applyAlignment="1">
      <alignment vertical="center" wrapText="1"/>
    </xf>
    <xf numFmtId="0" fontId="9" fillId="5" borderId="90" xfId="0" applyFont="1" applyFill="1" applyBorder="1" applyAlignment="1">
      <alignment horizontal="right" vertical="center"/>
    </xf>
    <xf numFmtId="0" fontId="9" fillId="5" borderId="91" xfId="0" applyFont="1" applyFill="1" applyBorder="1" applyAlignment="1">
      <alignment horizontal="right" vertical="center"/>
    </xf>
    <xf numFmtId="176" fontId="9" fillId="5" borderId="64" xfId="0" applyNumberFormat="1" applyFont="1" applyFill="1" applyBorder="1" applyAlignment="1">
      <alignment horizontal="right" vertical="center" wrapText="1"/>
    </xf>
    <xf numFmtId="0" fontId="9" fillId="5" borderId="117" xfId="0" applyFont="1" applyFill="1" applyBorder="1" applyAlignment="1">
      <alignment horizontal="right" vertical="center"/>
    </xf>
    <xf numFmtId="0" fontId="5" fillId="0" borderId="97" xfId="2" applyFont="1" applyBorder="1" applyAlignment="1">
      <alignment vertical="center" wrapText="1"/>
    </xf>
    <xf numFmtId="0" fontId="9" fillId="0" borderId="103" xfId="0" applyFont="1" applyBorder="1" applyAlignment="1">
      <alignment horizontal="right" vertical="center"/>
    </xf>
    <xf numFmtId="0" fontId="5" fillId="0" borderId="94" xfId="2" applyFont="1" applyBorder="1" applyAlignment="1">
      <alignment vertical="center" wrapText="1"/>
    </xf>
    <xf numFmtId="0" fontId="9" fillId="0" borderId="94" xfId="0" applyFont="1" applyBorder="1" applyAlignment="1">
      <alignment horizontal="right" vertical="center"/>
    </xf>
    <xf numFmtId="0" fontId="9" fillId="0" borderId="118" xfId="0" applyFont="1" applyBorder="1" applyAlignment="1">
      <alignment horizontal="right" vertical="center"/>
    </xf>
    <xf numFmtId="0" fontId="9" fillId="0" borderId="119" xfId="0" applyFont="1" applyBorder="1" applyAlignment="1">
      <alignment horizontal="right" vertical="center"/>
    </xf>
    <xf numFmtId="176" fontId="9" fillId="0" borderId="95" xfId="0" applyNumberFormat="1" applyFont="1" applyBorder="1" applyAlignment="1">
      <alignment horizontal="right" vertical="center" wrapText="1"/>
    </xf>
    <xf numFmtId="0" fontId="5" fillId="2" borderId="1" xfId="2" applyFont="1" applyFill="1" applyBorder="1" applyAlignment="1">
      <alignment horizontal="center" vertical="center"/>
    </xf>
    <xf numFmtId="176" fontId="9" fillId="0" borderId="61" xfId="0" applyNumberFormat="1" applyFont="1" applyBorder="1" applyAlignment="1">
      <alignment horizontal="right" vertical="center" wrapText="1"/>
    </xf>
    <xf numFmtId="0" fontId="9" fillId="0" borderId="89" xfId="0" applyFont="1" applyBorder="1">
      <alignment vertical="center"/>
    </xf>
    <xf numFmtId="0" fontId="9" fillId="0" borderId="12" xfId="0" applyFont="1" applyBorder="1">
      <alignment vertical="center"/>
    </xf>
    <xf numFmtId="0" fontId="9" fillId="0" borderId="15" xfId="0" applyFont="1" applyBorder="1">
      <alignment vertical="center"/>
    </xf>
    <xf numFmtId="0" fontId="9" fillId="0" borderId="14" xfId="0" applyFont="1" applyBorder="1">
      <alignment vertical="center"/>
    </xf>
    <xf numFmtId="0" fontId="9" fillId="0" borderId="121" xfId="0" applyFont="1" applyBorder="1">
      <alignment vertical="center"/>
    </xf>
    <xf numFmtId="0" fontId="9" fillId="3" borderId="121" xfId="0" applyFont="1" applyFill="1" applyBorder="1">
      <alignment vertical="center"/>
    </xf>
    <xf numFmtId="9" fontId="9" fillId="0" borderId="46" xfId="3" applyNumberFormat="1" applyFont="1" applyBorder="1" applyAlignment="1">
      <alignment horizontal="right" wrapText="1"/>
    </xf>
    <xf numFmtId="0" fontId="14" fillId="0" borderId="123" xfId="6" applyFont="1" applyBorder="1" applyAlignment="1">
      <alignment horizontal="right" vertical="center"/>
    </xf>
    <xf numFmtId="186" fontId="15" fillId="0" borderId="123" xfId="1" applyNumberFormat="1" applyFont="1" applyBorder="1" applyAlignment="1">
      <alignment horizontal="right"/>
    </xf>
    <xf numFmtId="0" fontId="14" fillId="9" borderId="123" xfId="6" applyFont="1" applyFill="1" applyBorder="1" applyAlignment="1">
      <alignment horizontal="center" vertical="center"/>
    </xf>
    <xf numFmtId="0" fontId="9" fillId="0" borderId="33" xfId="0" applyFont="1" applyBorder="1">
      <alignment vertical="center"/>
    </xf>
    <xf numFmtId="0" fontId="16" fillId="0" borderId="0" xfId="0" applyFont="1">
      <alignment vertical="center"/>
    </xf>
    <xf numFmtId="0" fontId="17" fillId="0" borderId="0" xfId="0" applyFont="1">
      <alignment vertical="center"/>
    </xf>
    <xf numFmtId="0" fontId="18" fillId="2" borderId="1" xfId="2" applyFont="1" applyFill="1" applyBorder="1" applyAlignment="1">
      <alignment horizontal="center"/>
    </xf>
    <xf numFmtId="0" fontId="18" fillId="2" borderId="2" xfId="2" applyFont="1" applyFill="1" applyBorder="1" applyAlignment="1">
      <alignment horizontal="center" vertical="center"/>
    </xf>
    <xf numFmtId="176" fontId="19" fillId="2" borderId="4" xfId="2" applyNumberFormat="1" applyFont="1" applyFill="1" applyBorder="1" applyAlignment="1">
      <alignment horizontal="center" vertical="center" wrapText="1"/>
    </xf>
    <xf numFmtId="0" fontId="18" fillId="2" borderId="3" xfId="2" applyFont="1" applyFill="1" applyBorder="1" applyAlignment="1">
      <alignment horizontal="center" vertical="center"/>
    </xf>
    <xf numFmtId="0" fontId="0" fillId="3" borderId="0" xfId="0" applyFill="1">
      <alignment vertical="center"/>
    </xf>
    <xf numFmtId="0" fontId="18" fillId="4" borderId="5" xfId="2" applyFont="1" applyFill="1" applyBorder="1" applyAlignment="1">
      <alignment wrapText="1"/>
    </xf>
    <xf numFmtId="0" fontId="1" fillId="4" borderId="7" xfId="0" applyFont="1" applyFill="1" applyBorder="1" applyAlignment="1">
      <alignment horizontal="right" vertical="center"/>
    </xf>
    <xf numFmtId="0" fontId="1" fillId="4" borderId="8" xfId="0" applyFont="1" applyFill="1" applyBorder="1" applyAlignment="1">
      <alignment horizontal="right" vertical="center"/>
    </xf>
    <xf numFmtId="0" fontId="1" fillId="4" borderId="9" xfId="0" applyFont="1" applyFill="1" applyBorder="1" applyAlignment="1">
      <alignment horizontal="right" vertical="center"/>
    </xf>
    <xf numFmtId="0" fontId="1" fillId="4" borderId="42" xfId="0" applyFont="1" applyFill="1" applyBorder="1" applyAlignment="1">
      <alignment horizontal="right" vertical="center"/>
    </xf>
    <xf numFmtId="0" fontId="1" fillId="4" borderId="88" xfId="0" applyFont="1" applyFill="1" applyBorder="1" applyAlignment="1">
      <alignment horizontal="right" vertical="center"/>
    </xf>
    <xf numFmtId="176" fontId="1" fillId="4" borderId="11" xfId="0" applyNumberFormat="1" applyFont="1" applyFill="1" applyBorder="1" applyAlignment="1">
      <alignment horizontal="right" vertical="center" wrapText="1"/>
    </xf>
    <xf numFmtId="0" fontId="1" fillId="4" borderId="12" xfId="0" applyFont="1" applyFill="1" applyBorder="1" applyAlignment="1">
      <alignment horizontal="right" vertical="center"/>
    </xf>
    <xf numFmtId="0" fontId="18" fillId="3" borderId="13" xfId="2" applyFont="1" applyFill="1" applyBorder="1" applyAlignment="1">
      <alignment wrapText="1"/>
    </xf>
    <xf numFmtId="177" fontId="1" fillId="3" borderId="124" xfId="0" applyNumberFormat="1" applyFont="1" applyFill="1" applyBorder="1" applyAlignment="1">
      <alignment horizontal="right" vertical="center"/>
    </xf>
    <xf numFmtId="176" fontId="0" fillId="0" borderId="11" xfId="0" quotePrefix="1" applyNumberFormat="1" applyBorder="1" applyAlignment="1">
      <alignment horizontal="right" vertical="center" wrapText="1"/>
    </xf>
    <xf numFmtId="177" fontId="1" fillId="3" borderId="17" xfId="0" applyNumberFormat="1" applyFont="1" applyFill="1" applyBorder="1" applyAlignment="1">
      <alignment horizontal="right" vertical="center"/>
    </xf>
    <xf numFmtId="0" fontId="1" fillId="3" borderId="124" xfId="0" applyFont="1" applyFill="1" applyBorder="1" applyAlignment="1">
      <alignment horizontal="right" vertical="center"/>
    </xf>
    <xf numFmtId="176" fontId="1" fillId="3" borderId="17" xfId="0" applyNumberFormat="1" applyFont="1" applyFill="1" applyBorder="1" applyAlignment="1">
      <alignment horizontal="right" vertical="center" wrapText="1"/>
    </xf>
    <xf numFmtId="0" fontId="1" fillId="3" borderId="17" xfId="0" applyFont="1" applyFill="1" applyBorder="1" applyAlignment="1">
      <alignment horizontal="right" vertical="center"/>
    </xf>
    <xf numFmtId="0" fontId="18" fillId="4" borderId="13" xfId="2" applyFont="1" applyFill="1" applyBorder="1" applyAlignment="1">
      <alignment wrapText="1"/>
    </xf>
    <xf numFmtId="0" fontId="1" fillId="4" borderId="124" xfId="0" applyFont="1" applyFill="1" applyBorder="1" applyAlignment="1">
      <alignment horizontal="right" vertical="center"/>
    </xf>
    <xf numFmtId="176" fontId="1" fillId="4" borderId="17" xfId="0" applyNumberFormat="1" applyFont="1" applyFill="1" applyBorder="1" applyAlignment="1">
      <alignment horizontal="right" vertical="center" wrapText="1"/>
    </xf>
    <xf numFmtId="0" fontId="1" fillId="4" borderId="17" xfId="0" applyFont="1" applyFill="1" applyBorder="1" applyAlignment="1">
      <alignment horizontal="right" vertical="center"/>
    </xf>
    <xf numFmtId="0" fontId="18" fillId="3" borderId="19" xfId="2" applyFont="1" applyFill="1" applyBorder="1" applyAlignment="1">
      <alignment wrapText="1"/>
    </xf>
    <xf numFmtId="0" fontId="1" fillId="3" borderId="20" xfId="0" applyFont="1" applyFill="1" applyBorder="1" applyAlignment="1">
      <alignment horizontal="right" vertical="center"/>
    </xf>
    <xf numFmtId="0" fontId="1" fillId="3" borderId="21" xfId="0" applyFont="1" applyFill="1" applyBorder="1" applyAlignment="1">
      <alignment horizontal="right" vertical="center"/>
    </xf>
    <xf numFmtId="0" fontId="1" fillId="3" borderId="22" xfId="0" applyFont="1" applyFill="1" applyBorder="1" applyAlignment="1">
      <alignment horizontal="right" vertical="center"/>
    </xf>
    <xf numFmtId="0" fontId="1" fillId="3" borderId="122" xfId="0" applyFont="1" applyFill="1" applyBorder="1" applyAlignment="1">
      <alignment horizontal="right" vertical="center"/>
    </xf>
    <xf numFmtId="176" fontId="1" fillId="3" borderId="24" xfId="0" applyNumberFormat="1" applyFont="1" applyFill="1" applyBorder="1" applyAlignment="1">
      <alignment horizontal="right" vertical="center" wrapText="1"/>
    </xf>
    <xf numFmtId="0" fontId="1" fillId="3" borderId="24" xfId="0" applyFont="1" applyFill="1" applyBorder="1" applyAlignment="1">
      <alignment horizontal="right" vertical="center"/>
    </xf>
    <xf numFmtId="0" fontId="4" fillId="3" borderId="0" xfId="2" applyFill="1" applyAlignment="1">
      <alignment wrapText="1"/>
    </xf>
    <xf numFmtId="0" fontId="0" fillId="3" borderId="0" xfId="0" applyFill="1" applyAlignment="1">
      <alignment horizontal="right" vertical="center"/>
    </xf>
    <xf numFmtId="176" fontId="0" fillId="3" borderId="0" xfId="0" applyNumberFormat="1" applyFill="1" applyAlignment="1">
      <alignment horizontal="right" vertical="center" wrapText="1"/>
    </xf>
    <xf numFmtId="0" fontId="4" fillId="2" borderId="2" xfId="2" applyFill="1" applyBorder="1" applyAlignment="1">
      <alignment horizontal="center" vertical="center" wrapText="1"/>
    </xf>
    <xf numFmtId="0" fontId="21" fillId="4" borderId="6" xfId="0" applyFont="1" applyFill="1" applyBorder="1" applyAlignment="1">
      <alignment horizontal="right" vertical="center"/>
    </xf>
    <xf numFmtId="0" fontId="21" fillId="4" borderId="7" xfId="0" applyFont="1" applyFill="1" applyBorder="1" applyAlignment="1">
      <alignment horizontal="right" vertical="center"/>
    </xf>
    <xf numFmtId="0" fontId="21" fillId="4" borderId="8" xfId="0" applyFont="1" applyFill="1" applyBorder="1" applyAlignment="1">
      <alignment horizontal="right" vertical="center"/>
    </xf>
    <xf numFmtId="0" fontId="21" fillId="4" borderId="88" xfId="0" applyFont="1" applyFill="1" applyBorder="1" applyAlignment="1">
      <alignment horizontal="right" vertical="center"/>
    </xf>
    <xf numFmtId="176" fontId="21" fillId="4" borderId="11" xfId="0" applyNumberFormat="1" applyFont="1" applyFill="1" applyBorder="1" applyAlignment="1">
      <alignment horizontal="right" vertical="center" wrapText="1"/>
    </xf>
    <xf numFmtId="0" fontId="21" fillId="4" borderId="29" xfId="0" applyFont="1" applyFill="1" applyBorder="1" applyAlignment="1">
      <alignment horizontal="right" vertical="center"/>
    </xf>
    <xf numFmtId="0" fontId="9" fillId="3" borderId="124" xfId="0" applyFont="1" applyFill="1" applyBorder="1" applyAlignment="1">
      <alignment horizontal="right" vertical="center"/>
    </xf>
    <xf numFmtId="176" fontId="0" fillId="3" borderId="17" xfId="0" applyNumberFormat="1" applyFill="1" applyBorder="1" applyAlignment="1">
      <alignment horizontal="right" vertical="center" wrapText="1"/>
    </xf>
    <xf numFmtId="0" fontId="7" fillId="4" borderId="122" xfId="0" applyFont="1" applyFill="1" applyBorder="1" applyAlignment="1">
      <alignment horizontal="right" vertical="center"/>
    </xf>
    <xf numFmtId="176" fontId="21" fillId="4" borderId="24" xfId="0" applyNumberFormat="1" applyFont="1" applyFill="1" applyBorder="1" applyAlignment="1">
      <alignment horizontal="right" vertical="center" wrapText="1"/>
    </xf>
    <xf numFmtId="0" fontId="4" fillId="3" borderId="33" xfId="2" applyFill="1" applyBorder="1" applyAlignment="1">
      <alignment wrapText="1"/>
    </xf>
    <xf numFmtId="0" fontId="0" fillId="3" borderId="33" xfId="0" applyFill="1" applyBorder="1" applyAlignment="1">
      <alignment horizontal="right" vertical="center"/>
    </xf>
    <xf numFmtId="0" fontId="4" fillId="2" borderId="38" xfId="2" applyFill="1" applyBorder="1" applyAlignment="1">
      <alignment horizontal="center" vertical="center"/>
    </xf>
    <xf numFmtId="0" fontId="18" fillId="2" borderId="38" xfId="2" applyFont="1" applyFill="1" applyBorder="1" applyAlignment="1">
      <alignment horizontal="center" vertical="center"/>
    </xf>
    <xf numFmtId="0" fontId="18" fillId="2" borderId="47" xfId="2" applyFont="1" applyFill="1" applyBorder="1" applyAlignment="1">
      <alignment horizontal="center" vertical="center"/>
    </xf>
    <xf numFmtId="0" fontId="18" fillId="2" borderId="120" xfId="2" applyFont="1" applyFill="1" applyBorder="1" applyAlignment="1">
      <alignment horizontal="center" vertical="center"/>
    </xf>
    <xf numFmtId="176" fontId="19" fillId="2" borderId="40" xfId="2" applyNumberFormat="1" applyFont="1" applyFill="1" applyBorder="1" applyAlignment="1">
      <alignment horizontal="center" vertical="center" wrapText="1"/>
    </xf>
    <xf numFmtId="0" fontId="18" fillId="2" borderId="39" xfId="2" applyFont="1" applyFill="1" applyBorder="1" applyAlignment="1">
      <alignment horizontal="center" vertical="center"/>
    </xf>
    <xf numFmtId="0" fontId="0" fillId="4" borderId="9" xfId="0" applyFill="1" applyBorder="1" applyAlignment="1">
      <alignment horizontal="right" vertical="center"/>
    </xf>
    <xf numFmtId="0" fontId="0" fillId="4" borderId="42" xfId="0" applyFill="1" applyBorder="1" applyAlignment="1">
      <alignment horizontal="right" vertical="center"/>
    </xf>
    <xf numFmtId="0" fontId="0" fillId="4" borderId="89" xfId="0" applyFill="1" applyBorder="1" applyAlignment="1">
      <alignment horizontal="right" vertical="center"/>
    </xf>
    <xf numFmtId="0" fontId="0" fillId="4" borderId="12" xfId="0" applyFill="1" applyBorder="1" applyAlignment="1">
      <alignment horizontal="right" vertical="center"/>
    </xf>
    <xf numFmtId="176" fontId="0" fillId="4" borderId="43" xfId="0" applyNumberFormat="1" applyFill="1" applyBorder="1" applyAlignment="1">
      <alignment horizontal="right" vertical="center" wrapText="1"/>
    </xf>
    <xf numFmtId="0" fontId="0" fillId="4" borderId="10" xfId="0" applyFill="1" applyBorder="1" applyAlignment="1">
      <alignment horizontal="right" vertical="center"/>
    </xf>
    <xf numFmtId="0" fontId="0" fillId="3" borderId="7" xfId="0" applyFill="1" applyBorder="1" applyAlignment="1">
      <alignment horizontal="right" vertical="center"/>
    </xf>
    <xf numFmtId="0" fontId="0" fillId="3" borderId="88" xfId="0" applyFill="1" applyBorder="1" applyAlignment="1">
      <alignment horizontal="right" vertical="center"/>
    </xf>
    <xf numFmtId="176" fontId="0" fillId="4" borderId="11" xfId="0" applyNumberFormat="1" applyFill="1" applyBorder="1" applyAlignment="1">
      <alignment horizontal="right" vertical="center" wrapText="1"/>
    </xf>
    <xf numFmtId="0" fontId="9" fillId="4" borderId="7" xfId="3" applyFont="1" applyFill="1" applyBorder="1" applyAlignment="1">
      <alignment horizontal="right" wrapText="1"/>
    </xf>
    <xf numFmtId="0" fontId="9" fillId="4" borderId="88" xfId="3" applyFont="1" applyFill="1" applyBorder="1" applyAlignment="1">
      <alignment horizontal="right" wrapText="1"/>
    </xf>
    <xf numFmtId="0" fontId="9" fillId="3" borderId="88" xfId="3" applyFont="1" applyFill="1" applyBorder="1" applyAlignment="1">
      <alignment horizontal="right" wrapText="1"/>
    </xf>
    <xf numFmtId="0" fontId="9" fillId="4" borderId="7" xfId="3" applyFont="1" applyFill="1" applyBorder="1" applyAlignment="1">
      <alignment horizontal="right" vertical="center" wrapText="1"/>
    </xf>
    <xf numFmtId="0" fontId="9" fillId="4" borderId="88" xfId="3" applyFont="1" applyFill="1" applyBorder="1" applyAlignment="1">
      <alignment horizontal="right" vertical="center" wrapText="1"/>
    </xf>
    <xf numFmtId="0" fontId="0" fillId="3" borderId="14" xfId="0" applyFill="1" applyBorder="1" applyAlignment="1">
      <alignment horizontal="right" vertical="center"/>
    </xf>
    <xf numFmtId="0" fontId="9" fillId="3" borderId="7" xfId="3" applyFont="1" applyFill="1" applyBorder="1" applyAlignment="1">
      <alignment horizontal="right" vertical="center" wrapText="1"/>
    </xf>
    <xf numFmtId="0" fontId="9" fillId="3" borderId="88" xfId="3" applyFont="1" applyFill="1" applyBorder="1" applyAlignment="1">
      <alignment horizontal="right" vertical="center" wrapText="1"/>
    </xf>
    <xf numFmtId="0" fontId="9" fillId="3" borderId="21" xfId="3" applyFont="1" applyFill="1" applyBorder="1" applyAlignment="1">
      <alignment horizontal="right" vertical="center" wrapText="1"/>
    </xf>
    <xf numFmtId="0" fontId="9" fillId="3" borderId="122" xfId="3" applyFont="1" applyFill="1" applyBorder="1" applyAlignment="1">
      <alignment horizontal="right" vertical="center" wrapText="1"/>
    </xf>
    <xf numFmtId="176" fontId="0" fillId="4" borderId="24" xfId="0" applyNumberFormat="1" applyFill="1" applyBorder="1" applyAlignment="1">
      <alignment horizontal="right" vertical="center" wrapText="1"/>
    </xf>
    <xf numFmtId="0" fontId="4" fillId="3" borderId="0" xfId="2" applyFill="1" applyAlignment="1">
      <alignment horizontal="left" vertical="top" wrapText="1"/>
    </xf>
    <xf numFmtId="0" fontId="4" fillId="2" borderId="25" xfId="2" applyFill="1" applyBorder="1" applyAlignment="1">
      <alignment horizontal="center"/>
    </xf>
    <xf numFmtId="0" fontId="4" fillId="2" borderId="26" xfId="2" applyFill="1" applyBorder="1" applyAlignment="1">
      <alignment horizontal="center"/>
    </xf>
    <xf numFmtId="0" fontId="0" fillId="4" borderId="51" xfId="0" applyFill="1" applyBorder="1" applyAlignment="1">
      <alignment horizontal="right" vertical="center"/>
    </xf>
    <xf numFmtId="0" fontId="0" fillId="4" borderId="50" xfId="0" applyFill="1" applyBorder="1" applyAlignment="1">
      <alignment horizontal="right" vertical="center"/>
    </xf>
    <xf numFmtId="0" fontId="0" fillId="4" borderId="125" xfId="0" applyFill="1" applyBorder="1" applyAlignment="1">
      <alignment horizontal="right" vertical="center"/>
    </xf>
    <xf numFmtId="0" fontId="0" fillId="4" borderId="126" xfId="0" applyFill="1" applyBorder="1" applyAlignment="1">
      <alignment horizontal="right" vertical="center"/>
    </xf>
    <xf numFmtId="176" fontId="0" fillId="4" borderId="53" xfId="0" applyNumberFormat="1" applyFill="1" applyBorder="1" applyAlignment="1">
      <alignment horizontal="right" vertical="center" wrapText="1"/>
    </xf>
    <xf numFmtId="0" fontId="0" fillId="4" borderId="52" xfId="0" applyFill="1" applyBorder="1" applyAlignment="1">
      <alignment horizontal="right" vertical="center"/>
    </xf>
    <xf numFmtId="179" fontId="0" fillId="4" borderId="36" xfId="0" applyNumberFormat="1" applyFill="1" applyBorder="1" applyAlignment="1">
      <alignment horizontal="right" vertical="center"/>
    </xf>
    <xf numFmtId="179" fontId="0" fillId="4" borderId="40" xfId="0" applyNumberFormat="1" applyFill="1" applyBorder="1" applyAlignment="1">
      <alignment horizontal="right" vertical="center"/>
    </xf>
    <xf numFmtId="0" fontId="9" fillId="3" borderId="8" xfId="2" applyFont="1" applyFill="1" applyBorder="1" applyAlignment="1">
      <alignment horizontal="right" wrapText="1"/>
    </xf>
    <xf numFmtId="0" fontId="9" fillId="3" borderId="88" xfId="2" applyFont="1" applyFill="1" applyBorder="1" applyAlignment="1">
      <alignment horizontal="right" wrapText="1"/>
    </xf>
    <xf numFmtId="178" fontId="0" fillId="3" borderId="11" xfId="0" applyNumberFormat="1" applyFill="1" applyBorder="1" applyAlignment="1">
      <alignment horizontal="right" vertical="center" wrapText="1"/>
    </xf>
    <xf numFmtId="179" fontId="0" fillId="3" borderId="44" xfId="0" applyNumberFormat="1" applyFill="1" applyBorder="1" applyAlignment="1">
      <alignment horizontal="right" vertical="center"/>
    </xf>
    <xf numFmtId="0" fontId="0" fillId="3" borderId="45" xfId="0" applyFill="1" applyBorder="1" applyAlignment="1">
      <alignment horizontal="right" vertical="center"/>
    </xf>
    <xf numFmtId="0" fontId="9" fillId="3" borderId="18" xfId="4" applyFont="1" applyFill="1" applyBorder="1" applyAlignment="1">
      <alignment horizontal="right" wrapText="1"/>
    </xf>
    <xf numFmtId="0" fontId="9" fillId="3" borderId="124" xfId="4" applyFont="1" applyFill="1" applyBorder="1" applyAlignment="1">
      <alignment horizontal="right" wrapText="1"/>
    </xf>
    <xf numFmtId="178" fontId="0" fillId="3" borderId="17" xfId="0" applyNumberFormat="1" applyFill="1" applyBorder="1" applyAlignment="1">
      <alignment horizontal="right" vertical="center" wrapText="1"/>
    </xf>
    <xf numFmtId="0" fontId="9" fillId="3" borderId="121" xfId="3" applyFont="1" applyFill="1" applyBorder="1" applyAlignment="1">
      <alignment horizontal="right" wrapText="1"/>
    </xf>
    <xf numFmtId="178" fontId="9" fillId="3" borderId="127" xfId="3" applyNumberFormat="1" applyFont="1" applyFill="1" applyBorder="1" applyAlignment="1">
      <alignment horizontal="right" wrapText="1"/>
    </xf>
    <xf numFmtId="180" fontId="9" fillId="3" borderId="127" xfId="3" applyNumberFormat="1" applyFont="1" applyFill="1" applyBorder="1" applyAlignment="1">
      <alignment horizontal="right" wrapText="1"/>
    </xf>
    <xf numFmtId="180" fontId="0" fillId="3" borderId="24" xfId="0" applyNumberFormat="1" applyFill="1" applyBorder="1" applyAlignment="1">
      <alignment horizontal="right" vertical="center" wrapText="1"/>
    </xf>
    <xf numFmtId="176" fontId="0" fillId="3" borderId="11" xfId="0" applyNumberFormat="1" applyFill="1" applyBorder="1" applyAlignment="1">
      <alignment horizontal="right" vertical="center" wrapText="1"/>
    </xf>
    <xf numFmtId="1" fontId="9" fillId="3" borderId="18" xfId="4" applyNumberFormat="1" applyFont="1" applyFill="1" applyBorder="1" applyAlignment="1">
      <alignment horizontal="right" wrapText="1"/>
    </xf>
    <xf numFmtId="1" fontId="9" fillId="3" borderId="124" xfId="4" applyNumberFormat="1" applyFont="1" applyFill="1" applyBorder="1" applyAlignment="1">
      <alignment horizontal="right" wrapText="1"/>
    </xf>
    <xf numFmtId="180" fontId="0" fillId="3" borderId="17" xfId="0" applyNumberFormat="1" applyFill="1" applyBorder="1" applyAlignment="1">
      <alignment horizontal="right" vertical="center" wrapText="1"/>
    </xf>
    <xf numFmtId="180" fontId="9" fillId="3" borderId="18" xfId="3" applyNumberFormat="1" applyFont="1" applyFill="1" applyBorder="1" applyAlignment="1">
      <alignment horizontal="right" wrapText="1"/>
    </xf>
    <xf numFmtId="0" fontId="9" fillId="4" borderId="125" xfId="3" applyFont="1" applyFill="1" applyBorder="1" applyAlignment="1">
      <alignment horizontal="right" wrapText="1"/>
    </xf>
    <xf numFmtId="0" fontId="9" fillId="4" borderId="126" xfId="3" applyFont="1" applyFill="1" applyBorder="1" applyAlignment="1">
      <alignment horizontal="right" wrapText="1"/>
    </xf>
    <xf numFmtId="0" fontId="9" fillId="3" borderId="8" xfId="3" applyFont="1" applyFill="1" applyBorder="1" applyAlignment="1">
      <alignment horizontal="right" wrapText="1"/>
    </xf>
    <xf numFmtId="0" fontId="0" fillId="3" borderId="44" xfId="0" applyFill="1" applyBorder="1" applyAlignment="1">
      <alignment horizontal="right" vertical="center"/>
    </xf>
    <xf numFmtId="0" fontId="9" fillId="3" borderId="124" xfId="3" applyFont="1" applyFill="1" applyBorder="1" applyAlignment="1">
      <alignment horizontal="right" wrapText="1"/>
    </xf>
    <xf numFmtId="180" fontId="9" fillId="3" borderId="8" xfId="3" applyNumberFormat="1" applyFont="1" applyFill="1" applyBorder="1" applyAlignment="1">
      <alignment horizontal="right" wrapText="1"/>
    </xf>
    <xf numFmtId="180" fontId="9" fillId="3" borderId="88" xfId="3" applyNumberFormat="1" applyFont="1" applyFill="1" applyBorder="1" applyAlignment="1">
      <alignment horizontal="right" wrapText="1"/>
    </xf>
    <xf numFmtId="180" fontId="9" fillId="3" borderId="33" xfId="3" applyNumberFormat="1" applyFont="1" applyFill="1" applyBorder="1" applyAlignment="1">
      <alignment horizontal="right" wrapText="1"/>
    </xf>
    <xf numFmtId="180" fontId="9" fillId="3" borderId="128" xfId="3" applyNumberFormat="1" applyFont="1" applyFill="1" applyBorder="1" applyAlignment="1">
      <alignment horizontal="right" wrapText="1"/>
    </xf>
    <xf numFmtId="0" fontId="0" fillId="3" borderId="32" xfId="0" applyFill="1" applyBorder="1" applyAlignment="1">
      <alignment horizontal="right" vertical="center"/>
    </xf>
    <xf numFmtId="0" fontId="0" fillId="3" borderId="46" xfId="0" applyFill="1" applyBorder="1" applyAlignment="1">
      <alignment horizontal="right" vertical="center"/>
    </xf>
    <xf numFmtId="0" fontId="5" fillId="4" borderId="125" xfId="3" applyFont="1" applyFill="1" applyBorder="1" applyAlignment="1">
      <alignment horizontal="right" wrapText="1"/>
    </xf>
    <xf numFmtId="0" fontId="5" fillId="4" borderId="66" xfId="3" applyFont="1" applyFill="1" applyBorder="1" applyAlignment="1">
      <alignment horizontal="right" wrapText="1"/>
    </xf>
    <xf numFmtId="0" fontId="5" fillId="4" borderId="113" xfId="3" applyFont="1" applyFill="1" applyBorder="1" applyAlignment="1">
      <alignment horizontal="right" wrapText="1"/>
    </xf>
    <xf numFmtId="176" fontId="0" fillId="4" borderId="64" xfId="0" applyNumberFormat="1" applyFill="1" applyBorder="1" applyAlignment="1">
      <alignment horizontal="right" vertical="center" wrapText="1"/>
    </xf>
    <xf numFmtId="179" fontId="4" fillId="4" borderId="47" xfId="3" applyNumberFormat="1" applyFill="1" applyBorder="1" applyAlignment="1">
      <alignment horizontal="right" wrapText="1"/>
    </xf>
    <xf numFmtId="179" fontId="4" fillId="4" borderId="40" xfId="3" applyNumberFormat="1" applyFill="1" applyBorder="1" applyAlignment="1">
      <alignment horizontal="right" wrapText="1"/>
    </xf>
    <xf numFmtId="0" fontId="5" fillId="3" borderId="8" xfId="3" applyFont="1" applyFill="1" applyBorder="1" applyAlignment="1">
      <alignment horizontal="right" wrapText="1"/>
    </xf>
    <xf numFmtId="0" fontId="5" fillId="3" borderId="88" xfId="3" applyFont="1" applyFill="1" applyBorder="1" applyAlignment="1">
      <alignment horizontal="right" wrapText="1"/>
    </xf>
    <xf numFmtId="0" fontId="5" fillId="3" borderId="18" xfId="3" applyFont="1" applyFill="1" applyBorder="1" applyAlignment="1">
      <alignment horizontal="right" wrapText="1"/>
    </xf>
    <xf numFmtId="0" fontId="5" fillId="3" borderId="124" xfId="3" applyFont="1" applyFill="1" applyBorder="1" applyAlignment="1">
      <alignment horizontal="right" wrapText="1"/>
    </xf>
    <xf numFmtId="0" fontId="0" fillId="3" borderId="0" xfId="0" applyFill="1" applyAlignment="1">
      <alignment horizontal="left" vertical="top"/>
    </xf>
    <xf numFmtId="180" fontId="0" fillId="3" borderId="0" xfId="0" applyNumberFormat="1" applyFill="1" applyAlignment="1">
      <alignment horizontal="right" vertical="center" wrapText="1"/>
    </xf>
    <xf numFmtId="179" fontId="4" fillId="3" borderId="0" xfId="3" applyNumberFormat="1" applyFill="1" applyAlignment="1">
      <alignment horizontal="center" wrapText="1"/>
    </xf>
    <xf numFmtId="176" fontId="19" fillId="2" borderId="25" xfId="2" applyNumberFormat="1" applyFont="1" applyFill="1" applyBorder="1" applyAlignment="1">
      <alignment horizontal="center" vertical="center" wrapText="1"/>
    </xf>
    <xf numFmtId="0" fontId="18" fillId="2" borderId="4" xfId="2" applyFont="1" applyFill="1" applyBorder="1" applyAlignment="1">
      <alignment horizontal="center" vertical="center"/>
    </xf>
    <xf numFmtId="0" fontId="0" fillId="0" borderId="44" xfId="0" applyBorder="1" applyAlignment="1">
      <alignment horizontal="right" vertical="center"/>
    </xf>
    <xf numFmtId="0" fontId="0" fillId="0" borderId="45" xfId="0" applyBorder="1" applyAlignment="1">
      <alignment horizontal="right" vertical="center"/>
    </xf>
    <xf numFmtId="0" fontId="0" fillId="5" borderId="51" xfId="0" applyFill="1" applyBorder="1" applyAlignment="1">
      <alignment horizontal="right" vertical="center"/>
    </xf>
    <xf numFmtId="0" fontId="0" fillId="5" borderId="50" xfId="0" applyFill="1" applyBorder="1" applyAlignment="1">
      <alignment horizontal="right" vertical="center"/>
    </xf>
    <xf numFmtId="0" fontId="0" fillId="5" borderId="125" xfId="0" applyFill="1" applyBorder="1" applyAlignment="1">
      <alignment horizontal="right" vertical="center"/>
    </xf>
    <xf numFmtId="0" fontId="0" fillId="5" borderId="126" xfId="0" applyFill="1" applyBorder="1" applyAlignment="1">
      <alignment horizontal="right" vertical="center"/>
    </xf>
    <xf numFmtId="176" fontId="0" fillId="5" borderId="53" xfId="0" applyNumberFormat="1" applyFill="1" applyBorder="1" applyAlignment="1">
      <alignment horizontal="right" vertical="center" wrapText="1"/>
    </xf>
    <xf numFmtId="0" fontId="0" fillId="5" borderId="52" xfId="0" applyFill="1" applyBorder="1" applyAlignment="1">
      <alignment horizontal="right" vertical="center"/>
    </xf>
    <xf numFmtId="179" fontId="0" fillId="5" borderId="36" xfId="0" applyNumberFormat="1" applyFill="1" applyBorder="1" applyAlignment="1">
      <alignment horizontal="right" vertical="center"/>
    </xf>
    <xf numFmtId="179" fontId="0" fillId="5" borderId="40" xfId="0" applyNumberFormat="1" applyFill="1" applyBorder="1" applyAlignment="1">
      <alignment horizontal="right" vertical="center"/>
    </xf>
    <xf numFmtId="0" fontId="9" fillId="5" borderId="125" xfId="3" applyFont="1" applyFill="1" applyBorder="1" applyAlignment="1">
      <alignment horizontal="right" wrapText="1"/>
    </xf>
    <xf numFmtId="0" fontId="9" fillId="5" borderId="126" xfId="3" applyFont="1" applyFill="1" applyBorder="1" applyAlignment="1">
      <alignment horizontal="right" wrapText="1"/>
    </xf>
    <xf numFmtId="0" fontId="9" fillId="0" borderId="8" xfId="3" applyFont="1" applyBorder="1" applyAlignment="1">
      <alignment horizontal="right" wrapText="1"/>
    </xf>
    <xf numFmtId="0" fontId="9" fillId="0" borderId="88" xfId="3" applyFont="1" applyBorder="1" applyAlignment="1">
      <alignment horizontal="right" wrapText="1"/>
    </xf>
    <xf numFmtId="176" fontId="0" fillId="0" borderId="11" xfId="0" applyNumberFormat="1" applyBorder="1" applyAlignment="1">
      <alignment horizontal="right" vertical="center" wrapText="1"/>
    </xf>
    <xf numFmtId="0" fontId="9" fillId="0" borderId="18" xfId="3" applyFont="1" applyBorder="1" applyAlignment="1">
      <alignment horizontal="right" wrapText="1"/>
    </xf>
    <xf numFmtId="0" fontId="9" fillId="0" borderId="124" xfId="3" applyFont="1" applyBorder="1" applyAlignment="1">
      <alignment horizontal="right" wrapText="1"/>
    </xf>
    <xf numFmtId="176" fontId="0" fillId="0" borderId="17" xfId="0" applyNumberFormat="1" applyBorder="1" applyAlignment="1">
      <alignment horizontal="right" vertical="center" wrapText="1"/>
    </xf>
    <xf numFmtId="0" fontId="20" fillId="0" borderId="48" xfId="0" applyFont="1" applyBorder="1" applyAlignment="1">
      <alignment vertical="top" wrapText="1"/>
    </xf>
    <xf numFmtId="178" fontId="9" fillId="0" borderId="8" xfId="3" applyNumberFormat="1" applyFont="1" applyBorder="1" applyAlignment="1">
      <alignment horizontal="right" wrapText="1"/>
    </xf>
    <xf numFmtId="178" fontId="9" fillId="0" borderId="88" xfId="3" applyNumberFormat="1" applyFont="1" applyBorder="1" applyAlignment="1">
      <alignment horizontal="right" wrapText="1"/>
    </xf>
    <xf numFmtId="0" fontId="20" fillId="0" borderId="49" xfId="0" applyFont="1" applyBorder="1" applyAlignment="1">
      <alignment vertical="top" wrapText="1"/>
    </xf>
    <xf numFmtId="180" fontId="9" fillId="0" borderId="33" xfId="3" applyNumberFormat="1" applyFont="1" applyBorder="1" applyAlignment="1">
      <alignment horizontal="right" wrapText="1"/>
    </xf>
    <xf numFmtId="180" fontId="9" fillId="0" borderId="128" xfId="3" applyNumberFormat="1" applyFont="1" applyBorder="1" applyAlignment="1">
      <alignment horizontal="right" wrapText="1"/>
    </xf>
    <xf numFmtId="0" fontId="0" fillId="0" borderId="32" xfId="0" applyBorder="1" applyAlignment="1">
      <alignment horizontal="right" vertical="center"/>
    </xf>
    <xf numFmtId="0" fontId="0" fillId="0" borderId="46" xfId="0" applyBorder="1" applyAlignment="1">
      <alignment horizontal="right" vertical="center"/>
    </xf>
    <xf numFmtId="176" fontId="0" fillId="0" borderId="24" xfId="0" applyNumberFormat="1" applyBorder="1" applyAlignment="1">
      <alignment horizontal="right" vertical="center" wrapText="1"/>
    </xf>
    <xf numFmtId="0" fontId="0" fillId="0" borderId="49" xfId="0" applyBorder="1" applyAlignment="1">
      <alignment horizontal="left" vertical="center"/>
    </xf>
    <xf numFmtId="0" fontId="5" fillId="4" borderId="33" xfId="3" applyFont="1" applyFill="1" applyBorder="1" applyAlignment="1">
      <alignment horizontal="right" vertical="center" wrapText="1"/>
    </xf>
    <xf numFmtId="0" fontId="5" fillId="4" borderId="128" xfId="3" applyFont="1" applyFill="1" applyBorder="1" applyAlignment="1">
      <alignment horizontal="right" vertical="center" wrapText="1"/>
    </xf>
    <xf numFmtId="176" fontId="0" fillId="5" borderId="46" xfId="0" applyNumberFormat="1" applyFill="1" applyBorder="1" applyAlignment="1">
      <alignment horizontal="right" vertical="center" wrapText="1"/>
    </xf>
    <xf numFmtId="179" fontId="4" fillId="0" borderId="33" xfId="3" applyNumberFormat="1" applyBorder="1" applyAlignment="1">
      <alignment horizontal="right" vertical="center" wrapText="1"/>
    </xf>
    <xf numFmtId="179" fontId="4" fillId="0" borderId="46" xfId="3" applyNumberFormat="1" applyBorder="1" applyAlignment="1">
      <alignment horizontal="right" vertical="center" wrapText="1"/>
    </xf>
    <xf numFmtId="0" fontId="0" fillId="0" borderId="0" xfId="0" applyAlignment="1">
      <alignment horizontal="left" vertical="center"/>
    </xf>
    <xf numFmtId="176" fontId="0" fillId="0" borderId="0" xfId="0" applyNumberFormat="1" applyAlignment="1">
      <alignment horizontal="right" vertical="center" wrapText="1"/>
    </xf>
    <xf numFmtId="179" fontId="4" fillId="0" borderId="0" xfId="3" applyNumberFormat="1" applyAlignment="1">
      <alignment horizontal="right" vertical="center" wrapText="1"/>
    </xf>
    <xf numFmtId="0" fontId="5" fillId="0" borderId="73" xfId="5" applyBorder="1"/>
    <xf numFmtId="182" fontId="9" fillId="0" borderId="132" xfId="5" applyNumberFormat="1" applyFont="1" applyBorder="1" applyAlignment="1">
      <alignment horizontal="center"/>
    </xf>
    <xf numFmtId="182" fontId="9" fillId="0" borderId="55" xfId="5" applyNumberFormat="1" applyFont="1" applyBorder="1" applyAlignment="1">
      <alignment horizontal="center"/>
    </xf>
    <xf numFmtId="182" fontId="9" fillId="0" borderId="121" xfId="5" applyNumberFormat="1" applyFont="1" applyBorder="1" applyAlignment="1">
      <alignment horizontal="center"/>
    </xf>
    <xf numFmtId="182" fontId="9" fillId="0" borderId="0" xfId="5" quotePrefix="1" applyNumberFormat="1" applyFont="1" applyAlignment="1">
      <alignment horizontal="center"/>
    </xf>
    <xf numFmtId="182" fontId="9" fillId="0" borderId="121" xfId="5" quotePrefix="1" applyNumberFormat="1" applyFont="1" applyBorder="1" applyAlignment="1">
      <alignment horizontal="center"/>
    </xf>
    <xf numFmtId="0" fontId="5" fillId="0" borderId="79" xfId="5" applyBorder="1" applyAlignment="1">
      <alignment horizontal="center" vertical="center"/>
    </xf>
    <xf numFmtId="182" fontId="9" fillId="0" borderId="8" xfId="5" quotePrefix="1" applyNumberFormat="1" applyFont="1" applyBorder="1" applyAlignment="1">
      <alignment horizontal="center"/>
    </xf>
    <xf numFmtId="0" fontId="5" fillId="0" borderId="44" xfId="5" applyBorder="1"/>
    <xf numFmtId="0" fontId="5" fillId="0" borderId="27" xfId="5" applyBorder="1"/>
    <xf numFmtId="0" fontId="5" fillId="0" borderId="44" xfId="5" applyBorder="1" applyAlignment="1">
      <alignment vertical="center"/>
    </xf>
    <xf numFmtId="0" fontId="5" fillId="0" borderId="27" xfId="5" applyBorder="1" applyAlignment="1">
      <alignment vertical="center"/>
    </xf>
    <xf numFmtId="0" fontId="9" fillId="0" borderId="133" xfId="5" applyFont="1" applyBorder="1" applyAlignment="1">
      <alignment horizontal="center" vertical="center"/>
    </xf>
    <xf numFmtId="0" fontId="9" fillId="0" borderId="134" xfId="5" applyFont="1" applyBorder="1" applyAlignment="1">
      <alignment horizontal="center" vertical="center"/>
    </xf>
    <xf numFmtId="0" fontId="5" fillId="0" borderId="27" xfId="5" applyBorder="1" applyAlignment="1">
      <alignment wrapText="1"/>
    </xf>
    <xf numFmtId="182" fontId="1" fillId="0" borderId="86" xfId="0" applyNumberFormat="1" applyFont="1" applyBorder="1" applyAlignment="1">
      <alignment horizontal="center" vertical="center"/>
    </xf>
    <xf numFmtId="182" fontId="1" fillId="0" borderId="135" xfId="0" applyNumberFormat="1" applyFont="1" applyBorder="1" applyAlignment="1">
      <alignment horizontal="center" vertical="center"/>
    </xf>
    <xf numFmtId="182" fontId="1" fillId="0" borderId="55" xfId="0" applyNumberFormat="1" applyFont="1" applyBorder="1" applyAlignment="1">
      <alignment horizontal="center" vertical="center"/>
    </xf>
    <xf numFmtId="182" fontId="1" fillId="0" borderId="121" xfId="0" applyNumberFormat="1" applyFont="1" applyBorder="1" applyAlignment="1">
      <alignment horizontal="center" vertical="center"/>
    </xf>
    <xf numFmtId="0" fontId="4" fillId="2" borderId="9" xfId="2" applyFill="1" applyBorder="1" applyAlignment="1">
      <alignment horizontal="center" vertical="center"/>
    </xf>
    <xf numFmtId="0" fontId="9" fillId="4" borderId="125" xfId="0" applyFont="1" applyFill="1" applyBorder="1" applyAlignment="1">
      <alignment horizontal="right" vertical="center"/>
    </xf>
    <xf numFmtId="0" fontId="9" fillId="4" borderId="126" xfId="0" applyFont="1" applyFill="1" applyBorder="1" applyAlignment="1">
      <alignment horizontal="right" vertical="center"/>
    </xf>
    <xf numFmtId="176" fontId="1" fillId="5" borderId="53" xfId="0" applyNumberFormat="1" applyFont="1" applyFill="1" applyBorder="1" applyAlignment="1">
      <alignment horizontal="right" vertical="center" wrapText="1"/>
    </xf>
    <xf numFmtId="0" fontId="9" fillId="0" borderId="0" xfId="0" applyFont="1">
      <alignment vertical="center"/>
    </xf>
    <xf numFmtId="176" fontId="1" fillId="0" borderId="11" xfId="0" applyNumberFormat="1" applyFont="1" applyBorder="1" applyAlignment="1">
      <alignment horizontal="right" vertical="center" wrapText="1"/>
    </xf>
    <xf numFmtId="0" fontId="20" fillId="0" borderId="44" xfId="0" applyFont="1" applyBorder="1">
      <alignment vertical="center"/>
    </xf>
    <xf numFmtId="0" fontId="9" fillId="0" borderId="136" xfId="0" applyFont="1" applyBorder="1">
      <alignment vertical="center"/>
    </xf>
    <xf numFmtId="0" fontId="9" fillId="0" borderId="117" xfId="0" applyFont="1" applyBorder="1">
      <alignment vertical="center"/>
    </xf>
    <xf numFmtId="176" fontId="1" fillId="0" borderId="17" xfId="0" applyNumberFormat="1" applyFont="1" applyBorder="1" applyAlignment="1">
      <alignment horizontal="right" vertical="center" wrapText="1"/>
    </xf>
    <xf numFmtId="0" fontId="9" fillId="0" borderId="128" xfId="0" applyFont="1" applyBorder="1">
      <alignment vertical="center"/>
    </xf>
    <xf numFmtId="176" fontId="1" fillId="0" borderId="45" xfId="0" applyNumberFormat="1" applyFont="1" applyBorder="1" applyAlignment="1">
      <alignment horizontal="right" vertical="center" wrapText="1"/>
    </xf>
    <xf numFmtId="0" fontId="20" fillId="0" borderId="32" xfId="0" applyFont="1" applyBorder="1">
      <alignment vertical="center"/>
    </xf>
    <xf numFmtId="0" fontId="9" fillId="4" borderId="125" xfId="0" applyFont="1" applyFill="1" applyBorder="1">
      <alignment vertical="center"/>
    </xf>
    <xf numFmtId="0" fontId="9" fillId="4" borderId="126" xfId="0" applyFont="1" applyFill="1" applyBorder="1">
      <alignment vertical="center"/>
    </xf>
    <xf numFmtId="176" fontId="1" fillId="5" borderId="40" xfId="0" applyNumberFormat="1" applyFont="1" applyFill="1" applyBorder="1" applyAlignment="1">
      <alignment horizontal="right" vertical="center" wrapText="1"/>
    </xf>
    <xf numFmtId="0" fontId="20" fillId="0" borderId="48" xfId="0" applyFont="1" applyBorder="1">
      <alignment vertical="center"/>
    </xf>
    <xf numFmtId="0" fontId="9" fillId="0" borderId="8" xfId="0" applyFont="1" applyBorder="1">
      <alignment vertical="center"/>
    </xf>
    <xf numFmtId="0" fontId="9" fillId="0" borderId="88" xfId="0" applyFont="1" applyBorder="1">
      <alignment vertical="center"/>
    </xf>
    <xf numFmtId="176" fontId="1" fillId="0" borderId="93" xfId="0" applyNumberFormat="1" applyFont="1" applyBorder="1" applyAlignment="1">
      <alignment horizontal="right" vertical="center" wrapText="1"/>
    </xf>
    <xf numFmtId="0" fontId="20" fillId="0" borderId="45" xfId="0" applyFont="1" applyBorder="1" applyAlignment="1">
      <alignment horizontal="right" vertical="center"/>
    </xf>
    <xf numFmtId="0" fontId="0" fillId="0" borderId="55" xfId="0" applyBorder="1">
      <alignment vertical="center"/>
    </xf>
    <xf numFmtId="176" fontId="1" fillId="0" borderId="81" xfId="0" applyNumberFormat="1" applyFont="1" applyBorder="1" applyAlignment="1">
      <alignment horizontal="right" vertical="center" wrapText="1"/>
    </xf>
    <xf numFmtId="0" fontId="20" fillId="0" borderId="49" xfId="0" applyFont="1" applyBorder="1">
      <alignment vertical="center"/>
    </xf>
    <xf numFmtId="176" fontId="1" fillId="0" borderId="24" xfId="0" applyNumberFormat="1" applyFont="1" applyBorder="1" applyAlignment="1">
      <alignment horizontal="right" vertical="center" wrapText="1"/>
    </xf>
    <xf numFmtId="0" fontId="20" fillId="0" borderId="46" xfId="0" applyFont="1" applyBorder="1" applyAlignment="1">
      <alignment horizontal="right" vertical="center"/>
    </xf>
    <xf numFmtId="0" fontId="9" fillId="5" borderId="125" xfId="0" applyFont="1" applyFill="1" applyBorder="1">
      <alignment vertical="center"/>
    </xf>
    <xf numFmtId="0" fontId="9" fillId="5" borderId="126" xfId="0" applyFont="1" applyFill="1" applyBorder="1">
      <alignment vertical="center"/>
    </xf>
    <xf numFmtId="176" fontId="1" fillId="0" borderId="95" xfId="0" applyNumberFormat="1" applyFont="1" applyBorder="1" applyAlignment="1">
      <alignment horizontal="right" vertical="center" wrapText="1"/>
    </xf>
    <xf numFmtId="0" fontId="20" fillId="0" borderId="62" xfId="0" applyFont="1" applyBorder="1">
      <alignment vertical="center"/>
    </xf>
    <xf numFmtId="0" fontId="5" fillId="4" borderId="125" xfId="0" applyFont="1" applyFill="1" applyBorder="1">
      <alignment vertical="center"/>
    </xf>
    <xf numFmtId="0" fontId="5" fillId="4" borderId="126" xfId="0" applyFont="1" applyFill="1" applyBorder="1">
      <alignment vertical="center"/>
    </xf>
    <xf numFmtId="179" fontId="0" fillId="4" borderId="36" xfId="0" applyNumberFormat="1" applyFill="1" applyBorder="1">
      <alignment vertical="center"/>
    </xf>
    <xf numFmtId="0" fontId="20" fillId="0" borderId="6"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88" xfId="0" applyFont="1" applyBorder="1">
      <alignment vertical="center"/>
    </xf>
    <xf numFmtId="0" fontId="20" fillId="0" borderId="29" xfId="0" applyFont="1" applyBorder="1">
      <alignment vertical="center"/>
    </xf>
    <xf numFmtId="0" fontId="0" fillId="0" borderId="44" xfId="0" applyBorder="1">
      <alignment vertical="center"/>
    </xf>
    <xf numFmtId="0" fontId="0" fillId="0" borderId="45" xfId="0" applyBorder="1">
      <alignment vertical="center"/>
    </xf>
    <xf numFmtId="0" fontId="5" fillId="0" borderId="18" xfId="0" applyFont="1" applyBorder="1">
      <alignment vertical="center"/>
    </xf>
    <xf numFmtId="0" fontId="5" fillId="0" borderId="124" xfId="0" applyFont="1" applyBorder="1">
      <alignment vertical="center"/>
    </xf>
    <xf numFmtId="0" fontId="5" fillId="0" borderId="33" xfId="0" applyFont="1" applyBorder="1" applyAlignment="1">
      <alignment horizontal="right" vertical="center"/>
    </xf>
    <xf numFmtId="0" fontId="5" fillId="0" borderId="128" xfId="0" applyFont="1" applyBorder="1" applyAlignment="1">
      <alignment horizontal="right" vertical="center"/>
    </xf>
    <xf numFmtId="0" fontId="0" fillId="0" borderId="32" xfId="0" applyBorder="1">
      <alignment vertical="center"/>
    </xf>
    <xf numFmtId="0" fontId="0" fillId="0" borderId="46" xfId="0" applyBorder="1">
      <alignment vertical="center"/>
    </xf>
    <xf numFmtId="176" fontId="19" fillId="2" borderId="2" xfId="2" applyNumberFormat="1" applyFont="1" applyFill="1" applyBorder="1" applyAlignment="1">
      <alignment horizontal="center" vertical="center" wrapText="1"/>
    </xf>
    <xf numFmtId="0" fontId="9" fillId="5" borderId="125" xfId="0" applyFont="1" applyFill="1" applyBorder="1" applyAlignment="1">
      <alignment horizontal="right" vertical="center"/>
    </xf>
    <xf numFmtId="0" fontId="9" fillId="5" borderId="126" xfId="0" applyFont="1" applyFill="1" applyBorder="1" applyAlignment="1">
      <alignment horizontal="right" vertical="center"/>
    </xf>
    <xf numFmtId="179" fontId="0" fillId="0" borderId="47" xfId="0" applyNumberFormat="1" applyBorder="1" applyAlignment="1">
      <alignment horizontal="right" vertical="center"/>
    </xf>
    <xf numFmtId="179" fontId="0" fillId="0" borderId="40" xfId="0" applyNumberFormat="1" applyBorder="1" applyAlignment="1">
      <alignment horizontal="right" vertical="center"/>
    </xf>
    <xf numFmtId="0" fontId="9" fillId="0" borderId="8" xfId="2" applyFont="1" applyBorder="1" applyAlignment="1">
      <alignment horizontal="right" vertical="center" wrapText="1"/>
    </xf>
    <xf numFmtId="0" fontId="9" fillId="0" borderId="88" xfId="2" applyFont="1" applyBorder="1" applyAlignment="1">
      <alignment horizontal="right" vertical="center" wrapText="1"/>
    </xf>
    <xf numFmtId="0" fontId="9" fillId="0" borderId="18" xfId="4" applyFont="1" applyBorder="1" applyAlignment="1">
      <alignment horizontal="right" vertical="center" wrapText="1"/>
    </xf>
    <xf numFmtId="0" fontId="9" fillId="0" borderId="124" xfId="4" applyFont="1" applyBorder="1" applyAlignment="1">
      <alignment horizontal="right" vertical="center" wrapText="1"/>
    </xf>
    <xf numFmtId="0" fontId="9" fillId="0" borderId="18" xfId="3" applyFont="1" applyBorder="1" applyAlignment="1">
      <alignment horizontal="right" vertical="center" wrapText="1"/>
    </xf>
    <xf numFmtId="0" fontId="9" fillId="0" borderId="124" xfId="3" applyFont="1" applyBorder="1" applyAlignment="1">
      <alignment horizontal="right" vertical="center" wrapText="1"/>
    </xf>
    <xf numFmtId="179" fontId="0" fillId="4" borderId="44" xfId="0" applyNumberFormat="1" applyFill="1" applyBorder="1" applyAlignment="1">
      <alignment horizontal="right" vertical="center"/>
    </xf>
    <xf numFmtId="0" fontId="9" fillId="0" borderId="8" xfId="3" applyFont="1" applyBorder="1" applyAlignment="1">
      <alignment horizontal="right" vertical="center" wrapText="1"/>
    </xf>
    <xf numFmtId="0" fontId="9" fillId="0" borderId="88" xfId="3" applyFont="1" applyBorder="1" applyAlignment="1">
      <alignment horizontal="right" vertical="center" wrapText="1"/>
    </xf>
    <xf numFmtId="0" fontId="0" fillId="0" borderId="33" xfId="0" applyBorder="1">
      <alignment vertical="center"/>
    </xf>
    <xf numFmtId="0" fontId="9" fillId="5" borderId="125" xfId="3" applyFont="1" applyFill="1" applyBorder="1" applyAlignment="1">
      <alignment horizontal="right" vertical="center" wrapText="1"/>
    </xf>
    <xf numFmtId="0" fontId="9" fillId="5" borderId="126" xfId="3" applyFont="1" applyFill="1" applyBorder="1" applyAlignment="1">
      <alignment horizontal="right" vertical="center" wrapText="1"/>
    </xf>
    <xf numFmtId="0" fontId="9" fillId="0" borderId="125" xfId="0" applyFont="1" applyBorder="1" applyAlignment="1">
      <alignment horizontal="right" vertical="center"/>
    </xf>
    <xf numFmtId="0" fontId="9" fillId="0" borderId="126" xfId="0" applyFont="1" applyBorder="1" applyAlignment="1">
      <alignment horizontal="right" vertical="center"/>
    </xf>
    <xf numFmtId="176" fontId="0" fillId="0" borderId="53" xfId="0" applyNumberFormat="1" applyBorder="1" applyAlignment="1">
      <alignment horizontal="right" vertical="center" wrapText="1"/>
    </xf>
    <xf numFmtId="179" fontId="0" fillId="0" borderId="44" xfId="0" applyNumberFormat="1" applyBorder="1" applyAlignment="1">
      <alignment horizontal="right" vertical="center"/>
    </xf>
    <xf numFmtId="179" fontId="0" fillId="0" borderId="0" xfId="0" applyNumberFormat="1" applyAlignment="1">
      <alignment horizontal="right" vertical="center"/>
    </xf>
    <xf numFmtId="179" fontId="0" fillId="0" borderId="45" xfId="0" applyNumberFormat="1" applyBorder="1" applyAlignment="1">
      <alignment horizontal="right" vertical="center"/>
    </xf>
    <xf numFmtId="0" fontId="9" fillId="0" borderId="22" xfId="3" applyFont="1" applyBorder="1" applyAlignment="1">
      <alignment horizontal="right" vertical="center" wrapText="1"/>
    </xf>
    <xf numFmtId="0" fontId="9" fillId="0" borderId="122" xfId="3" applyFont="1" applyBorder="1" applyAlignment="1">
      <alignment horizontal="right" vertical="center" wrapText="1"/>
    </xf>
    <xf numFmtId="0" fontId="0" fillId="0" borderId="7" xfId="0" applyBorder="1" applyAlignment="1">
      <alignment horizontal="right" vertical="center"/>
    </xf>
    <xf numFmtId="0" fontId="0" fillId="0" borderId="6" xfId="0" applyBorder="1" applyAlignment="1">
      <alignment horizontal="right" vertical="center"/>
    </xf>
    <xf numFmtId="0" fontId="0" fillId="0" borderId="8" xfId="0" applyBorder="1" applyAlignment="1">
      <alignment horizontal="right" vertical="center"/>
    </xf>
    <xf numFmtId="0" fontId="0" fillId="0" borderId="88" xfId="0" applyBorder="1" applyAlignment="1">
      <alignment horizontal="right" vertical="center"/>
    </xf>
    <xf numFmtId="0" fontId="0" fillId="0" borderId="29" xfId="0" applyBorder="1" applyAlignment="1">
      <alignment horizontal="right" vertical="center"/>
    </xf>
    <xf numFmtId="0" fontId="0" fillId="0" borderId="15" xfId="0" applyBorder="1" applyAlignment="1">
      <alignment horizontal="right" vertical="center"/>
    </xf>
    <xf numFmtId="0" fontId="0" fillId="0" borderId="14" xfId="0" applyBorder="1" applyAlignment="1">
      <alignment horizontal="right" vertical="center"/>
    </xf>
    <xf numFmtId="0" fontId="0" fillId="0" borderId="18" xfId="0" applyBorder="1" applyAlignment="1">
      <alignment horizontal="right" vertical="center"/>
    </xf>
    <xf numFmtId="0" fontId="0" fillId="0" borderId="124" xfId="0" applyBorder="1" applyAlignment="1">
      <alignment horizontal="right" vertical="center"/>
    </xf>
    <xf numFmtId="0" fontId="0" fillId="0" borderId="16" xfId="0" applyBorder="1" applyAlignment="1">
      <alignment horizontal="right" vertical="center"/>
    </xf>
    <xf numFmtId="0" fontId="0" fillId="0" borderId="66" xfId="0" applyBorder="1" applyAlignment="1">
      <alignment horizontal="right" vertical="center"/>
    </xf>
    <xf numFmtId="0" fontId="9" fillId="0" borderId="18" xfId="0" applyFont="1" applyBorder="1" applyAlignment="1">
      <alignment horizontal="right" vertical="center"/>
    </xf>
    <xf numFmtId="0" fontId="9" fillId="0" borderId="124" xfId="0" applyFont="1" applyBorder="1" applyAlignment="1">
      <alignment horizontal="right" vertical="center"/>
    </xf>
    <xf numFmtId="179" fontId="0" fillId="0" borderId="32" xfId="0" applyNumberFormat="1" applyBorder="1" applyAlignment="1">
      <alignment horizontal="right" vertical="center"/>
    </xf>
    <xf numFmtId="179" fontId="0" fillId="0" borderId="46" xfId="0" applyNumberFormat="1" applyBorder="1" applyAlignment="1">
      <alignment horizontal="right" vertical="center"/>
    </xf>
    <xf numFmtId="179" fontId="0" fillId="0" borderId="33" xfId="0" applyNumberFormat="1" applyBorder="1" applyAlignment="1">
      <alignment horizontal="right" vertical="center"/>
    </xf>
    <xf numFmtId="0" fontId="0" fillId="0" borderId="59" xfId="0" applyBorder="1" applyAlignment="1">
      <alignment horizontal="right" vertical="center"/>
    </xf>
    <xf numFmtId="179" fontId="0" fillId="4" borderId="45" xfId="0" applyNumberFormat="1" applyFill="1" applyBorder="1" applyAlignment="1">
      <alignment horizontal="right" vertical="center"/>
    </xf>
    <xf numFmtId="0" fontId="0" fillId="0" borderId="0" xfId="0" applyAlignment="1">
      <alignment horizontal="right" vertical="center"/>
    </xf>
    <xf numFmtId="0" fontId="20" fillId="0" borderId="44" xfId="0" applyFont="1" applyBorder="1" applyAlignment="1">
      <alignment vertical="center" textRotation="255"/>
    </xf>
    <xf numFmtId="0" fontId="20" fillId="0" borderId="98" xfId="0" applyFont="1" applyBorder="1">
      <alignment vertical="center"/>
    </xf>
    <xf numFmtId="0" fontId="20" fillId="0" borderId="99" xfId="0" applyFont="1" applyBorder="1">
      <alignment vertical="center"/>
    </xf>
    <xf numFmtId="0" fontId="20" fillId="0" borderId="32" xfId="0" applyFont="1" applyBorder="1" applyAlignment="1">
      <alignment vertical="center" textRotation="255"/>
    </xf>
    <xf numFmtId="0" fontId="20" fillId="0" borderId="100" xfId="0" applyFont="1" applyBorder="1">
      <alignment vertical="center"/>
    </xf>
    <xf numFmtId="0" fontId="9" fillId="0" borderId="22" xfId="0" applyFont="1" applyBorder="1" applyAlignment="1">
      <alignment horizontal="right" vertical="center"/>
    </xf>
    <xf numFmtId="0" fontId="9" fillId="0" borderId="122" xfId="0" applyFont="1" applyBorder="1" applyAlignment="1">
      <alignment horizontal="right" vertical="center"/>
    </xf>
    <xf numFmtId="0" fontId="20" fillId="0" borderId="50" xfId="0" applyFont="1" applyBorder="1" applyAlignment="1">
      <alignment horizontal="right" vertical="center"/>
    </xf>
    <xf numFmtId="0" fontId="9" fillId="0" borderId="136" xfId="4" applyFont="1" applyBorder="1" applyAlignment="1">
      <alignment horizontal="right" vertical="center" wrapText="1"/>
    </xf>
    <xf numFmtId="0" fontId="9" fillId="0" borderId="117" xfId="4" applyFont="1" applyBorder="1" applyAlignment="1">
      <alignment horizontal="right" vertical="center" wrapText="1"/>
    </xf>
    <xf numFmtId="176" fontId="0" fillId="0" borderId="64" xfId="0" applyNumberFormat="1" applyBorder="1" applyAlignment="1">
      <alignment horizontal="right" vertical="center" wrapText="1"/>
    </xf>
    <xf numFmtId="0" fontId="9" fillId="0" borderId="129" xfId="3" applyFont="1" applyBorder="1" applyAlignment="1">
      <alignment horizontal="right" vertical="center" wrapText="1"/>
    </xf>
    <xf numFmtId="0" fontId="9" fillId="0" borderId="55" xfId="3" applyFont="1" applyBorder="1" applyAlignment="1">
      <alignment horizontal="right" vertical="center" wrapText="1"/>
    </xf>
    <xf numFmtId="0" fontId="9" fillId="0" borderId="121" xfId="3" applyFont="1" applyBorder="1" applyAlignment="1">
      <alignment horizontal="right" vertical="center" wrapText="1"/>
    </xf>
    <xf numFmtId="176" fontId="0" fillId="0" borderId="95" xfId="0" applyNumberFormat="1" applyBorder="1" applyAlignment="1">
      <alignment horizontal="right" vertical="center" wrapText="1"/>
    </xf>
    <xf numFmtId="0" fontId="20" fillId="0" borderId="51" xfId="0" applyFont="1" applyBorder="1" applyAlignment="1">
      <alignment horizontal="right" vertical="center"/>
    </xf>
    <xf numFmtId="0" fontId="20" fillId="0" borderId="125" xfId="0" applyFont="1" applyBorder="1" applyAlignment="1">
      <alignment horizontal="right" vertical="center"/>
    </xf>
    <xf numFmtId="0" fontId="20" fillId="0" borderId="126" xfId="0" applyFont="1" applyBorder="1" applyAlignment="1">
      <alignment horizontal="right" vertical="center"/>
    </xf>
    <xf numFmtId="0" fontId="20" fillId="0" borderId="52" xfId="0" applyFont="1" applyBorder="1" applyAlignment="1">
      <alignment horizontal="right" vertical="center"/>
    </xf>
    <xf numFmtId="0" fontId="20" fillId="0" borderId="6" xfId="0" applyFont="1" applyBorder="1" applyAlignment="1">
      <alignment horizontal="right" vertical="center"/>
    </xf>
    <xf numFmtId="0" fontId="20" fillId="0" borderId="7" xfId="0" applyFont="1" applyBorder="1" applyAlignment="1">
      <alignment horizontal="right" vertical="center"/>
    </xf>
    <xf numFmtId="0" fontId="20" fillId="0" borderId="8" xfId="0" applyFont="1" applyBorder="1" applyAlignment="1">
      <alignment horizontal="right" vertical="center"/>
    </xf>
    <xf numFmtId="0" fontId="20" fillId="0" borderId="88" xfId="0" applyFont="1" applyBorder="1" applyAlignment="1">
      <alignment horizontal="right" vertical="center"/>
    </xf>
    <xf numFmtId="0" fontId="20" fillId="0" borderId="29" xfId="0" applyFont="1" applyBorder="1" applyAlignment="1">
      <alignment horizontal="right" vertical="center"/>
    </xf>
    <xf numFmtId="0" fontId="5" fillId="0" borderId="18" xfId="0" applyFont="1" applyBorder="1" applyAlignment="1">
      <alignment horizontal="right" vertical="center"/>
    </xf>
    <xf numFmtId="0" fontId="5" fillId="0" borderId="124" xfId="0" applyFont="1" applyBorder="1" applyAlignment="1">
      <alignment horizontal="right" vertical="center"/>
    </xf>
    <xf numFmtId="0" fontId="0" fillId="0" borderId="33" xfId="0" applyBorder="1" applyAlignment="1">
      <alignment horizontal="right" vertical="center"/>
    </xf>
    <xf numFmtId="0" fontId="0" fillId="0" borderId="0" xfId="0" applyAlignment="1">
      <alignment horizontal="center" vertical="center"/>
    </xf>
    <xf numFmtId="179" fontId="0" fillId="4" borderId="40" xfId="0" applyNumberFormat="1" applyFill="1" applyBorder="1">
      <alignment vertical="center"/>
    </xf>
    <xf numFmtId="0" fontId="1" fillId="3" borderId="6" xfId="0" applyFont="1" applyFill="1" applyBorder="1">
      <alignment vertical="center"/>
    </xf>
    <xf numFmtId="0" fontId="1" fillId="3" borderId="7" xfId="0" applyFont="1" applyFill="1" applyBorder="1">
      <alignment vertical="center"/>
    </xf>
    <xf numFmtId="0" fontId="1" fillId="3" borderId="8" xfId="0" applyFont="1" applyFill="1" applyBorder="1">
      <alignment vertical="center"/>
    </xf>
    <xf numFmtId="0" fontId="1" fillId="3" borderId="88" xfId="0" applyFont="1" applyFill="1" applyBorder="1">
      <alignment vertical="center"/>
    </xf>
    <xf numFmtId="0" fontId="1" fillId="3" borderId="29" xfId="0" applyFont="1" applyFill="1" applyBorder="1">
      <alignment vertical="center"/>
    </xf>
    <xf numFmtId="179" fontId="0" fillId="3" borderId="45" xfId="0" applyNumberFormat="1" applyFill="1" applyBorder="1">
      <alignment vertical="center"/>
    </xf>
    <xf numFmtId="0" fontId="1" fillId="3" borderId="14" xfId="0" applyFont="1" applyFill="1" applyBorder="1">
      <alignment vertical="center"/>
    </xf>
    <xf numFmtId="0" fontId="1" fillId="3" borderId="15" xfId="0" applyFont="1" applyFill="1" applyBorder="1">
      <alignment vertical="center"/>
    </xf>
    <xf numFmtId="0" fontId="1" fillId="3" borderId="18" xfId="0" applyFont="1" applyFill="1" applyBorder="1">
      <alignment vertical="center"/>
    </xf>
    <xf numFmtId="0" fontId="1" fillId="3" borderId="124" xfId="0" applyFont="1" applyFill="1" applyBorder="1">
      <alignment vertical="center"/>
    </xf>
    <xf numFmtId="0" fontId="1" fillId="3" borderId="16" xfId="0" applyFont="1" applyFill="1" applyBorder="1">
      <alignment vertical="center"/>
    </xf>
    <xf numFmtId="0" fontId="9" fillId="3" borderId="33" xfId="0" applyFont="1" applyFill="1" applyBorder="1">
      <alignment vertical="center"/>
    </xf>
    <xf numFmtId="179" fontId="0" fillId="3" borderId="46" xfId="0" applyNumberFormat="1" applyFill="1" applyBorder="1">
      <alignment vertical="center"/>
    </xf>
    <xf numFmtId="0" fontId="20" fillId="3" borderId="48" xfId="0" applyFont="1" applyFill="1" applyBorder="1">
      <alignment vertical="center"/>
    </xf>
    <xf numFmtId="0" fontId="20" fillId="3" borderId="49" xfId="0" applyFont="1" applyFill="1" applyBorder="1">
      <alignment vertical="center"/>
    </xf>
    <xf numFmtId="0" fontId="20" fillId="3" borderId="48" xfId="0" applyFont="1" applyFill="1" applyBorder="1" applyAlignment="1">
      <alignment vertical="center" wrapText="1"/>
    </xf>
    <xf numFmtId="0" fontId="20" fillId="3" borderId="62" xfId="0" applyFont="1" applyFill="1" applyBorder="1">
      <alignment vertical="center"/>
    </xf>
    <xf numFmtId="0" fontId="1" fillId="3" borderId="97" xfId="0" applyFont="1" applyFill="1" applyBorder="1">
      <alignment vertical="center"/>
    </xf>
    <xf numFmtId="0" fontId="1" fillId="3" borderId="101" xfId="0" applyFont="1" applyFill="1" applyBorder="1">
      <alignment vertical="center"/>
    </xf>
    <xf numFmtId="0" fontId="1" fillId="3" borderId="137" xfId="0" applyFont="1" applyFill="1" applyBorder="1">
      <alignment vertical="center"/>
    </xf>
    <xf numFmtId="0" fontId="1" fillId="3" borderId="138" xfId="0" applyFont="1" applyFill="1" applyBorder="1">
      <alignment vertical="center"/>
    </xf>
    <xf numFmtId="0" fontId="1" fillId="3" borderId="103" xfId="0" applyFont="1" applyFill="1" applyBorder="1">
      <alignment vertical="center"/>
    </xf>
    <xf numFmtId="0" fontId="9" fillId="3" borderId="8" xfId="0" applyFont="1" applyFill="1" applyBorder="1">
      <alignment vertical="center"/>
    </xf>
    <xf numFmtId="0" fontId="9" fillId="3" borderId="88" xfId="0" applyFont="1" applyFill="1" applyBorder="1">
      <alignment vertical="center"/>
    </xf>
    <xf numFmtId="0" fontId="9" fillId="3" borderId="18" xfId="0" applyFont="1" applyFill="1" applyBorder="1">
      <alignment vertical="center"/>
    </xf>
    <xf numFmtId="0" fontId="9" fillId="3" borderId="124" xfId="0" applyFont="1" applyFill="1" applyBorder="1">
      <alignment vertical="center"/>
    </xf>
    <xf numFmtId="0" fontId="1" fillId="3" borderId="58" xfId="0" applyFont="1" applyFill="1" applyBorder="1">
      <alignment vertical="center"/>
    </xf>
    <xf numFmtId="0" fontId="1" fillId="3" borderId="33" xfId="0" applyFont="1" applyFill="1" applyBorder="1">
      <alignment vertical="center"/>
    </xf>
    <xf numFmtId="0" fontId="1" fillId="3" borderId="55" xfId="0" applyFont="1" applyFill="1" applyBorder="1">
      <alignment vertical="center"/>
    </xf>
    <xf numFmtId="0" fontId="1" fillId="3" borderId="121" xfId="0" applyFont="1" applyFill="1" applyBorder="1">
      <alignment vertical="center"/>
    </xf>
    <xf numFmtId="0" fontId="1" fillId="3" borderId="60" xfId="0" applyFont="1" applyFill="1" applyBorder="1">
      <alignment vertical="center"/>
    </xf>
    <xf numFmtId="0" fontId="5" fillId="4" borderId="125" xfId="0" applyFont="1" applyFill="1" applyBorder="1" applyAlignment="1">
      <alignment horizontal="right" vertical="center"/>
    </xf>
    <xf numFmtId="0" fontId="5" fillId="4" borderId="126" xfId="0" applyFont="1" applyFill="1" applyBorder="1" applyAlignment="1">
      <alignment horizontal="right" vertical="center"/>
    </xf>
    <xf numFmtId="0" fontId="5" fillId="0" borderId="8" xfId="0" applyFont="1" applyBorder="1" applyAlignment="1">
      <alignment horizontal="right" vertical="center"/>
    </xf>
    <xf numFmtId="0" fontId="5" fillId="0" borderId="88" xfId="0" applyFont="1" applyBorder="1" applyAlignment="1">
      <alignment horizontal="right" vertical="center"/>
    </xf>
    <xf numFmtId="0" fontId="5" fillId="0" borderId="55" xfId="0" applyFont="1" applyBorder="1" applyAlignment="1">
      <alignment horizontal="right" vertical="center"/>
    </xf>
    <xf numFmtId="0" fontId="5" fillId="0" borderId="121" xfId="0" applyFont="1" applyBorder="1" applyAlignment="1">
      <alignment horizontal="right" vertical="center"/>
    </xf>
    <xf numFmtId="0" fontId="9" fillId="4" borderId="125" xfId="0" applyFont="1" applyFill="1" applyBorder="1" applyAlignment="1"/>
    <xf numFmtId="0" fontId="9" fillId="4" borderId="126" xfId="0" applyFont="1" applyFill="1" applyBorder="1" applyAlignment="1"/>
    <xf numFmtId="0" fontId="20" fillId="3" borderId="62" xfId="0" applyFont="1" applyFill="1" applyBorder="1" applyAlignment="1">
      <alignment vertical="center" shrinkToFit="1"/>
    </xf>
    <xf numFmtId="0" fontId="9" fillId="3" borderId="0" xfId="0" applyFont="1" applyFill="1">
      <alignment vertical="center"/>
    </xf>
    <xf numFmtId="0" fontId="5" fillId="0" borderId="22" xfId="0" applyFont="1" applyBorder="1" applyAlignment="1">
      <alignment horizontal="right" vertical="center"/>
    </xf>
    <xf numFmtId="0" fontId="1" fillId="4" borderId="50" xfId="0" applyFont="1" applyFill="1" applyBorder="1">
      <alignment vertical="center"/>
    </xf>
    <xf numFmtId="0" fontId="1" fillId="4" borderId="51" xfId="0" applyFont="1" applyFill="1" applyBorder="1">
      <alignment vertical="center"/>
    </xf>
    <xf numFmtId="0" fontId="1" fillId="4" borderId="125" xfId="0" applyFont="1" applyFill="1" applyBorder="1">
      <alignment vertical="center"/>
    </xf>
    <xf numFmtId="0" fontId="1" fillId="4" borderId="126" xfId="0" applyFont="1" applyFill="1" applyBorder="1">
      <alignment vertical="center"/>
    </xf>
    <xf numFmtId="0" fontId="1" fillId="4" borderId="52" xfId="0" applyFont="1" applyFill="1" applyBorder="1">
      <alignment vertical="center"/>
    </xf>
    <xf numFmtId="0" fontId="5" fillId="0" borderId="122" xfId="0" applyFont="1" applyBorder="1" applyAlignment="1">
      <alignment horizontal="right" vertical="center"/>
    </xf>
    <xf numFmtId="184" fontId="5" fillId="0" borderId="75" xfId="5" applyNumberFormat="1" applyBorder="1" applyAlignment="1">
      <alignment horizontal="center"/>
    </xf>
    <xf numFmtId="184" fontId="5" fillId="0" borderId="76" xfId="5" applyNumberFormat="1" applyBorder="1" applyAlignment="1">
      <alignment horizontal="center"/>
    </xf>
    <xf numFmtId="184" fontId="5" fillId="0" borderId="132" xfId="5" applyNumberFormat="1" applyBorder="1" applyAlignment="1">
      <alignment horizontal="center"/>
    </xf>
    <xf numFmtId="184" fontId="5" fillId="0" borderId="139" xfId="5" applyNumberFormat="1" applyBorder="1" applyAlignment="1">
      <alignment horizontal="center"/>
    </xf>
    <xf numFmtId="185" fontId="5" fillId="0" borderId="107" xfId="5" applyNumberFormat="1" applyBorder="1" applyAlignment="1">
      <alignment horizontal="center"/>
    </xf>
    <xf numFmtId="184" fontId="5" fillId="0" borderId="77" xfId="5" applyNumberFormat="1" applyBorder="1" applyAlignment="1">
      <alignment horizontal="center"/>
    </xf>
    <xf numFmtId="184" fontId="5" fillId="0" borderId="38" xfId="5" quotePrefix="1" applyNumberFormat="1" applyBorder="1" applyAlignment="1">
      <alignment horizontal="center"/>
    </xf>
    <xf numFmtId="184" fontId="5" fillId="0" borderId="55" xfId="5" quotePrefix="1" applyNumberFormat="1" applyBorder="1" applyAlignment="1">
      <alignment horizontal="center"/>
    </xf>
    <xf numFmtId="184" fontId="5" fillId="0" borderId="0" xfId="5" quotePrefix="1" applyNumberFormat="1" applyAlignment="1">
      <alignment horizontal="center"/>
    </xf>
    <xf numFmtId="184" fontId="5" fillId="0" borderId="121" xfId="5" quotePrefix="1" applyNumberFormat="1" applyBorder="1" applyAlignment="1">
      <alignment horizontal="center"/>
    </xf>
    <xf numFmtId="183" fontId="5" fillId="0" borderId="45" xfId="5" quotePrefix="1" applyNumberFormat="1" applyBorder="1" applyAlignment="1">
      <alignment horizontal="center"/>
    </xf>
    <xf numFmtId="184" fontId="5" fillId="0" borderId="56" xfId="5" quotePrefix="1" applyNumberFormat="1" applyBorder="1" applyAlignment="1">
      <alignment horizontal="center"/>
    </xf>
    <xf numFmtId="184" fontId="5" fillId="0" borderId="55" xfId="5" quotePrefix="1" applyNumberFormat="1" applyBorder="1" applyAlignment="1">
      <alignment horizontal="center" vertical="center"/>
    </xf>
    <xf numFmtId="184" fontId="5" fillId="0" borderId="38" xfId="5" quotePrefix="1" applyNumberFormat="1" applyBorder="1" applyAlignment="1">
      <alignment horizontal="center" vertical="center"/>
    </xf>
    <xf numFmtId="184" fontId="5" fillId="0" borderId="0" xfId="5" quotePrefix="1" applyNumberFormat="1" applyAlignment="1">
      <alignment horizontal="center" vertical="center"/>
    </xf>
    <xf numFmtId="184" fontId="5" fillId="0" borderId="121" xfId="5" quotePrefix="1" applyNumberFormat="1" applyBorder="1" applyAlignment="1">
      <alignment horizontal="center" vertical="center"/>
    </xf>
    <xf numFmtId="184" fontId="5" fillId="0" borderId="56" xfId="5" quotePrefix="1" applyNumberFormat="1" applyBorder="1" applyAlignment="1">
      <alignment horizontal="center" vertical="center"/>
    </xf>
    <xf numFmtId="1" fontId="5" fillId="0" borderId="83" xfId="5" applyNumberFormat="1" applyBorder="1" applyAlignment="1">
      <alignment horizontal="center" vertical="center"/>
    </xf>
    <xf numFmtId="1" fontId="5" fillId="0" borderId="82" xfId="5" applyNumberFormat="1" applyBorder="1" applyAlignment="1">
      <alignment horizontal="center" vertical="center"/>
    </xf>
    <xf numFmtId="1" fontId="5" fillId="0" borderId="133" xfId="5" applyNumberFormat="1" applyBorder="1" applyAlignment="1">
      <alignment horizontal="center" vertical="center"/>
    </xf>
    <xf numFmtId="1" fontId="5" fillId="0" borderId="134" xfId="5" applyNumberFormat="1" applyBorder="1" applyAlignment="1">
      <alignment horizontal="center" vertical="center"/>
    </xf>
    <xf numFmtId="181" fontId="5" fillId="0" borderId="85" xfId="5" applyNumberFormat="1" applyBorder="1" applyAlignment="1">
      <alignment horizontal="center" vertical="center"/>
    </xf>
    <xf numFmtId="1" fontId="5" fillId="0" borderId="84" xfId="5" applyNumberFormat="1" applyBorder="1" applyAlignment="1">
      <alignment horizontal="center" vertical="center"/>
    </xf>
    <xf numFmtId="184" fontId="20" fillId="0" borderId="86" xfId="0" applyNumberFormat="1" applyFont="1" applyBorder="1" applyAlignment="1">
      <alignment horizontal="center" vertical="center"/>
    </xf>
    <xf numFmtId="184" fontId="20" fillId="0" borderId="87" xfId="0" applyNumberFormat="1" applyFont="1" applyBorder="1" applyAlignment="1">
      <alignment horizontal="center" vertical="center"/>
    </xf>
    <xf numFmtId="184" fontId="20" fillId="0" borderId="135" xfId="0" applyNumberFormat="1" applyFont="1" applyBorder="1" applyAlignment="1">
      <alignment horizontal="center" vertical="center"/>
    </xf>
    <xf numFmtId="184" fontId="20" fillId="0" borderId="140" xfId="0" applyNumberFormat="1" applyFont="1" applyBorder="1" applyAlignment="1">
      <alignment horizontal="center" vertical="center"/>
    </xf>
    <xf numFmtId="184" fontId="20" fillId="0" borderId="108" xfId="0" applyNumberFormat="1" applyFont="1" applyBorder="1" applyAlignment="1">
      <alignment horizontal="center" vertical="center"/>
    </xf>
    <xf numFmtId="179" fontId="20" fillId="0" borderId="109" xfId="1" applyNumberFormat="1" applyFont="1" applyBorder="1" applyAlignment="1">
      <alignment vertical="center"/>
    </xf>
    <xf numFmtId="179" fontId="20" fillId="0" borderId="72" xfId="1" applyNumberFormat="1" applyFont="1" applyBorder="1" applyAlignment="1">
      <alignment vertical="center"/>
    </xf>
    <xf numFmtId="0" fontId="9" fillId="5" borderId="129" xfId="0" applyFont="1" applyFill="1" applyBorder="1" applyAlignment="1">
      <alignment horizontal="right" vertical="center"/>
    </xf>
    <xf numFmtId="0" fontId="0" fillId="0" borderId="91" xfId="0" applyBorder="1" applyAlignment="1">
      <alignment horizontal="right" vertical="center"/>
    </xf>
    <xf numFmtId="0" fontId="0" fillId="0" borderId="90" xfId="0" applyBorder="1" applyAlignment="1">
      <alignment horizontal="right" vertical="center"/>
    </xf>
    <xf numFmtId="0" fontId="0" fillId="0" borderId="136" xfId="0" applyBorder="1" applyAlignment="1">
      <alignment horizontal="right" vertical="center"/>
    </xf>
    <xf numFmtId="0" fontId="0" fillId="0" borderId="117" xfId="0" applyBorder="1" applyAlignment="1">
      <alignment horizontal="right" vertical="center"/>
    </xf>
    <xf numFmtId="0" fontId="0" fillId="0" borderId="92" xfId="0" applyBorder="1" applyAlignment="1">
      <alignment horizontal="right" vertical="center"/>
    </xf>
    <xf numFmtId="0" fontId="9" fillId="0" borderId="33" xfId="0" applyFont="1" applyBorder="1" applyAlignment="1">
      <alignment horizontal="right" vertical="center"/>
    </xf>
    <xf numFmtId="0" fontId="9" fillId="0" borderId="128" xfId="0" applyFont="1" applyBorder="1" applyAlignment="1">
      <alignment horizontal="right" vertical="center"/>
    </xf>
    <xf numFmtId="0" fontId="4" fillId="4" borderId="65" xfId="2" applyFill="1" applyBorder="1" applyAlignment="1">
      <alignment vertical="center" wrapText="1"/>
    </xf>
    <xf numFmtId="0" fontId="4" fillId="3" borderId="6" xfId="2" applyFill="1" applyBorder="1" applyAlignment="1">
      <alignment vertical="center" wrapText="1"/>
    </xf>
    <xf numFmtId="0" fontId="4" fillId="3" borderId="14" xfId="2" applyFill="1" applyBorder="1" applyAlignment="1">
      <alignment vertical="center" wrapText="1"/>
    </xf>
    <xf numFmtId="181" fontId="0" fillId="0" borderId="15" xfId="0" applyNumberFormat="1" applyBorder="1" applyAlignment="1">
      <alignment horizontal="right" vertical="center"/>
    </xf>
    <xf numFmtId="181" fontId="0" fillId="0" borderId="14" xfId="0" applyNumberFormat="1" applyBorder="1" applyAlignment="1">
      <alignment horizontal="right" vertical="center"/>
    </xf>
    <xf numFmtId="181" fontId="0" fillId="0" borderId="18" xfId="0" applyNumberFormat="1" applyBorder="1" applyAlignment="1">
      <alignment horizontal="right" vertical="center"/>
    </xf>
    <xf numFmtId="181" fontId="0" fillId="0" borderId="124" xfId="0" applyNumberFormat="1" applyBorder="1" applyAlignment="1">
      <alignment horizontal="right" vertical="center"/>
    </xf>
    <xf numFmtId="181" fontId="0" fillId="0" borderId="16" xfId="0" applyNumberFormat="1" applyBorder="1" applyAlignment="1">
      <alignment horizontal="right" vertical="center"/>
    </xf>
    <xf numFmtId="0" fontId="4" fillId="4" borderId="90" xfId="2" applyFill="1" applyBorder="1" applyAlignment="1">
      <alignment vertical="center" wrapText="1"/>
    </xf>
    <xf numFmtId="0" fontId="9" fillId="4" borderId="136" xfId="0" applyFont="1" applyFill="1" applyBorder="1" applyAlignment="1">
      <alignment horizontal="right" vertical="center"/>
    </xf>
    <xf numFmtId="0" fontId="9" fillId="4" borderId="117" xfId="0" applyFont="1" applyFill="1" applyBorder="1" applyAlignment="1">
      <alignment horizontal="right" vertical="center"/>
    </xf>
    <xf numFmtId="0" fontId="0" fillId="0" borderId="101" xfId="0" applyBorder="1" applyAlignment="1">
      <alignment horizontal="right" vertical="center"/>
    </xf>
    <xf numFmtId="0" fontId="0" fillId="0" borderId="97" xfId="0" applyBorder="1" applyAlignment="1">
      <alignment horizontal="right" vertical="center"/>
    </xf>
    <xf numFmtId="0" fontId="0" fillId="0" borderId="137" xfId="0" applyBorder="1" applyAlignment="1">
      <alignment horizontal="right" vertical="center"/>
    </xf>
    <xf numFmtId="0" fontId="0" fillId="0" borderId="138" xfId="0" applyBorder="1" applyAlignment="1">
      <alignment horizontal="right" vertical="center"/>
    </xf>
    <xf numFmtId="0" fontId="0" fillId="0" borderId="103" xfId="0" applyBorder="1" applyAlignment="1">
      <alignment horizontal="right" vertical="center"/>
    </xf>
    <xf numFmtId="0" fontId="4" fillId="3" borderId="20" xfId="2" applyFill="1" applyBorder="1" applyAlignment="1">
      <alignment vertical="center" wrapText="1"/>
    </xf>
    <xf numFmtId="181" fontId="9" fillId="0" borderId="33" xfId="0" applyNumberFormat="1" applyFont="1" applyBorder="1" applyAlignment="1">
      <alignment horizontal="right" vertical="center"/>
    </xf>
    <xf numFmtId="181" fontId="9" fillId="0" borderId="128" xfId="0" applyNumberFormat="1" applyFont="1" applyBorder="1" applyAlignment="1">
      <alignment horizontal="right" vertical="center"/>
    </xf>
    <xf numFmtId="0" fontId="4" fillId="3" borderId="0" xfId="2" applyFill="1" applyAlignment="1">
      <alignment vertical="center" wrapText="1"/>
    </xf>
    <xf numFmtId="0" fontId="9" fillId="0" borderId="141" xfId="0" applyFont="1" applyBorder="1" applyAlignment="1">
      <alignment horizontal="right" vertical="center"/>
    </xf>
    <xf numFmtId="0" fontId="9" fillId="0" borderId="142" xfId="0" applyFont="1" applyBorder="1" applyAlignment="1">
      <alignment horizontal="right" vertical="center"/>
    </xf>
    <xf numFmtId="0" fontId="9" fillId="5" borderId="136" xfId="0" applyFont="1" applyFill="1" applyBorder="1" applyAlignment="1">
      <alignment horizontal="right" vertical="center"/>
    </xf>
    <xf numFmtId="0" fontId="9" fillId="0" borderId="137" xfId="0" applyFont="1" applyBorder="1" applyAlignment="1">
      <alignment horizontal="right" vertical="center"/>
    </xf>
    <xf numFmtId="0" fontId="9" fillId="0" borderId="138" xfId="0" applyFont="1" applyBorder="1" applyAlignment="1">
      <alignment horizontal="right" vertical="center"/>
    </xf>
    <xf numFmtId="0" fontId="9" fillId="0" borderId="143" xfId="0" applyFont="1" applyBorder="1" applyAlignment="1">
      <alignment horizontal="right" vertical="center"/>
    </xf>
    <xf numFmtId="0" fontId="9" fillId="0" borderId="144" xfId="0" applyFont="1" applyBorder="1" applyAlignment="1">
      <alignment horizontal="right" vertical="center"/>
    </xf>
    <xf numFmtId="0" fontId="0" fillId="0" borderId="55" xfId="0" applyBorder="1" applyAlignment="1">
      <alignment horizontal="right" vertical="center"/>
    </xf>
    <xf numFmtId="0" fontId="0" fillId="0" borderId="121" xfId="0" applyBorder="1" applyAlignment="1">
      <alignment horizontal="right" vertical="center"/>
    </xf>
    <xf numFmtId="0" fontId="4" fillId="2" borderId="2" xfId="2" applyFill="1" applyBorder="1" applyAlignment="1">
      <alignment horizontal="center" vertical="center"/>
    </xf>
    <xf numFmtId="0" fontId="4" fillId="2" borderId="3" xfId="2" applyFill="1" applyBorder="1" applyAlignment="1">
      <alignment horizontal="center" vertical="center"/>
    </xf>
    <xf numFmtId="0" fontId="0" fillId="0" borderId="129" xfId="0" applyBorder="1" applyAlignment="1">
      <alignment horizontal="right" vertical="center"/>
    </xf>
    <xf numFmtId="0" fontId="0" fillId="0" borderId="113" xfId="0" applyBorder="1" applyAlignment="1">
      <alignment horizontal="right" vertical="center"/>
    </xf>
    <xf numFmtId="0" fontId="0" fillId="0" borderId="58" xfId="0" applyBorder="1" applyAlignment="1">
      <alignment horizontal="right" vertical="center"/>
    </xf>
    <xf numFmtId="0" fontId="0" fillId="0" borderId="128" xfId="0" applyBorder="1" applyAlignment="1">
      <alignment horizontal="right" vertical="center"/>
    </xf>
    <xf numFmtId="0" fontId="0" fillId="0" borderId="60" xfId="0" applyBorder="1" applyAlignment="1">
      <alignment horizontal="right" vertical="center"/>
    </xf>
    <xf numFmtId="179" fontId="0" fillId="0" borderId="0" xfId="1" applyNumberFormat="1" applyFont="1">
      <alignment vertical="center"/>
    </xf>
    <xf numFmtId="0" fontId="9" fillId="0" borderId="124" xfId="0" applyFont="1" applyBorder="1">
      <alignment vertical="center"/>
    </xf>
    <xf numFmtId="0" fontId="0" fillId="0" borderId="124" xfId="0" applyBorder="1">
      <alignment vertical="center"/>
    </xf>
    <xf numFmtId="0" fontId="0" fillId="0" borderId="31" xfId="0" applyBorder="1" applyAlignment="1">
      <alignment vertical="center" wrapText="1"/>
    </xf>
    <xf numFmtId="0" fontId="0" fillId="0" borderId="14" xfId="0" applyBorder="1">
      <alignment vertical="center"/>
    </xf>
    <xf numFmtId="0" fontId="0" fillId="0" borderId="20" xfId="0" applyBorder="1">
      <alignment vertical="center"/>
    </xf>
    <xf numFmtId="0" fontId="0" fillId="0" borderId="122" xfId="0" applyBorder="1">
      <alignment vertical="center"/>
    </xf>
    <xf numFmtId="0" fontId="0" fillId="0" borderId="4" xfId="0" applyBorder="1">
      <alignment vertical="center"/>
    </xf>
    <xf numFmtId="0" fontId="0" fillId="0" borderId="3" xfId="0" applyBorder="1">
      <alignment vertical="center"/>
    </xf>
    <xf numFmtId="177" fontId="1" fillId="3" borderId="14" xfId="0" applyNumberFormat="1" applyFont="1" applyFill="1" applyBorder="1" applyAlignment="1">
      <alignment horizontal="right" vertical="center"/>
    </xf>
    <xf numFmtId="177" fontId="1" fillId="3" borderId="15" xfId="0" applyNumberFormat="1" applyFont="1" applyFill="1" applyBorder="1" applyAlignment="1">
      <alignment horizontal="right" vertical="center"/>
    </xf>
    <xf numFmtId="177" fontId="1" fillId="3" borderId="18" xfId="0" applyNumberFormat="1" applyFont="1" applyFill="1" applyBorder="1" applyAlignment="1">
      <alignment horizontal="right" vertical="center"/>
    </xf>
    <xf numFmtId="0" fontId="1" fillId="3" borderId="14" xfId="0" applyFont="1" applyFill="1" applyBorder="1" applyAlignment="1">
      <alignment horizontal="right" vertical="center"/>
    </xf>
    <xf numFmtId="0" fontId="1" fillId="3" borderId="15" xfId="0" applyFont="1" applyFill="1" applyBorder="1" applyAlignment="1">
      <alignment horizontal="right" vertical="center"/>
    </xf>
    <xf numFmtId="0" fontId="1" fillId="3" borderId="18" xfId="0" applyFont="1" applyFill="1" applyBorder="1" applyAlignment="1">
      <alignment horizontal="right" vertical="center"/>
    </xf>
    <xf numFmtId="0" fontId="1" fillId="4" borderId="14" xfId="0" applyFont="1" applyFill="1" applyBorder="1" applyAlignment="1">
      <alignment horizontal="right" vertical="center"/>
    </xf>
    <xf numFmtId="0" fontId="1" fillId="4" borderId="15" xfId="0" applyFont="1" applyFill="1" applyBorder="1" applyAlignment="1">
      <alignment horizontal="right" vertical="center"/>
    </xf>
    <xf numFmtId="0" fontId="1" fillId="4" borderId="18" xfId="0" applyFont="1" applyFill="1" applyBorder="1" applyAlignment="1">
      <alignment horizontal="right" vertical="center"/>
    </xf>
    <xf numFmtId="0" fontId="0" fillId="3" borderId="18" xfId="0" applyFill="1" applyBorder="1" applyAlignment="1">
      <alignment horizontal="right" vertical="center"/>
    </xf>
    <xf numFmtId="0" fontId="0" fillId="3" borderId="16" xfId="0" applyFill="1" applyBorder="1" applyAlignment="1">
      <alignment horizontal="right" vertical="center"/>
    </xf>
    <xf numFmtId="0" fontId="18" fillId="2" borderId="145" xfId="2" applyFont="1" applyFill="1" applyBorder="1" applyAlignment="1">
      <alignment horizontal="center" vertical="center"/>
    </xf>
    <xf numFmtId="0" fontId="5" fillId="6" borderId="146" xfId="2" applyFont="1" applyFill="1" applyBorder="1" applyAlignment="1">
      <alignment horizontal="center" vertical="center"/>
    </xf>
    <xf numFmtId="0" fontId="18" fillId="2" borderId="146" xfId="2" applyFont="1" applyFill="1" applyBorder="1" applyAlignment="1">
      <alignment horizontal="center" vertical="center"/>
    </xf>
    <xf numFmtId="0" fontId="18" fillId="2" borderId="147" xfId="2" applyFont="1" applyFill="1" applyBorder="1" applyAlignment="1">
      <alignment horizontal="center" vertical="center"/>
    </xf>
    <xf numFmtId="0" fontId="4" fillId="2" borderId="146" xfId="2" applyFill="1" applyBorder="1" applyAlignment="1">
      <alignment horizontal="center" vertical="center"/>
    </xf>
    <xf numFmtId="0" fontId="4" fillId="2" borderId="147" xfId="2" applyFill="1" applyBorder="1" applyAlignment="1">
      <alignment horizontal="center" vertical="center"/>
    </xf>
    <xf numFmtId="0" fontId="0" fillId="0" borderId="25" xfId="0" applyBorder="1">
      <alignment vertical="center"/>
    </xf>
    <xf numFmtId="0" fontId="9" fillId="0" borderId="4" xfId="0" applyFont="1" applyBorder="1">
      <alignment vertical="center"/>
    </xf>
    <xf numFmtId="0" fontId="0" fillId="0" borderId="63" xfId="0" applyBorder="1" applyAlignment="1">
      <alignment vertical="center" wrapText="1"/>
    </xf>
    <xf numFmtId="183" fontId="9" fillId="0" borderId="45" xfId="5" quotePrefix="1" applyNumberFormat="1" applyFont="1" applyBorder="1" applyAlignment="1">
      <alignment horizontal="center" vertical="center"/>
    </xf>
    <xf numFmtId="0" fontId="20" fillId="0" borderId="40" xfId="0" applyFont="1" applyBorder="1" applyAlignment="1">
      <alignment horizontal="center" vertical="top" wrapText="1"/>
    </xf>
    <xf numFmtId="0" fontId="20" fillId="0" borderId="45" xfId="0" applyFont="1" applyBorder="1" applyAlignment="1">
      <alignment horizontal="center" vertical="top" wrapText="1"/>
    </xf>
    <xf numFmtId="0" fontId="20" fillId="0" borderId="81" xfId="0" applyFont="1" applyBorder="1" applyAlignment="1">
      <alignment horizontal="center" vertical="top" wrapText="1"/>
    </xf>
    <xf numFmtId="0" fontId="20" fillId="0" borderId="46" xfId="0" applyFont="1" applyBorder="1" applyAlignment="1">
      <alignment horizontal="center" vertical="top" wrapText="1"/>
    </xf>
    <xf numFmtId="0" fontId="20" fillId="0" borderId="25" xfId="0" applyFont="1" applyBorder="1" applyAlignment="1">
      <alignment horizontal="center" vertical="top" wrapText="1"/>
    </xf>
    <xf numFmtId="0" fontId="20" fillId="0" borderId="2" xfId="0" applyFont="1" applyBorder="1" applyAlignment="1">
      <alignment horizontal="center" vertical="top" wrapText="1"/>
    </xf>
    <xf numFmtId="0" fontId="0" fillId="8" borderId="1" xfId="0" applyFill="1" applyBorder="1" applyAlignment="1">
      <alignment horizontal="center" vertical="center"/>
    </xf>
    <xf numFmtId="0" fontId="0" fillId="8" borderId="146" xfId="0" applyFill="1"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wrapText="1"/>
    </xf>
    <xf numFmtId="0" fontId="0" fillId="0" borderId="62" xfId="0" applyBorder="1" applyAlignment="1">
      <alignment horizontal="center" vertical="center" wrapText="1"/>
    </xf>
    <xf numFmtId="0" fontId="0" fillId="0" borderId="19" xfId="0" applyBorder="1" applyAlignment="1">
      <alignment horizontal="center" vertical="center" wrapText="1"/>
    </xf>
    <xf numFmtId="0" fontId="0" fillId="0" borderId="41" xfId="0" applyBorder="1" applyAlignment="1">
      <alignment horizontal="center" vertical="center" wrapText="1"/>
    </xf>
    <xf numFmtId="0" fontId="0" fillId="0" borderId="49" xfId="0" applyBorder="1" applyAlignment="1">
      <alignment horizontal="center" vertical="center" wrapText="1"/>
    </xf>
    <xf numFmtId="0" fontId="5" fillId="2" borderId="25" xfId="2" applyFont="1" applyFill="1" applyBorder="1" applyAlignment="1">
      <alignment horizontal="center" vertical="center"/>
    </xf>
    <xf numFmtId="0" fontId="5" fillId="2" borderId="2" xfId="2" applyFont="1" applyFill="1" applyBorder="1" applyAlignment="1">
      <alignment horizontal="center" vertical="center"/>
    </xf>
    <xf numFmtId="179" fontId="5" fillId="0" borderId="17" xfId="1" applyNumberFormat="1" applyFont="1" applyBorder="1" applyAlignment="1">
      <alignment horizontal="center" vertical="center"/>
    </xf>
    <xf numFmtId="179" fontId="20" fillId="0" borderId="17" xfId="1" applyNumberFormat="1" applyFont="1" applyBorder="1" applyAlignment="1">
      <alignment horizontal="center" vertical="center"/>
    </xf>
    <xf numFmtId="0" fontId="5" fillId="0" borderId="32" xfId="5" applyBorder="1" applyAlignment="1">
      <alignment horizontal="center"/>
    </xf>
    <xf numFmtId="0" fontId="5" fillId="0" borderId="57" xfId="5" applyBorder="1" applyAlignment="1">
      <alignment horizontal="center"/>
    </xf>
    <xf numFmtId="1" fontId="5" fillId="0" borderId="20" xfId="5" applyNumberFormat="1" applyBorder="1" applyAlignment="1">
      <alignment horizontal="center" vertical="center"/>
    </xf>
    <xf numFmtId="1" fontId="20" fillId="0" borderId="146" xfId="0" applyNumberFormat="1" applyFont="1" applyBorder="1" applyAlignment="1">
      <alignment horizontal="center" vertical="center"/>
    </xf>
    <xf numFmtId="1" fontId="5" fillId="0" borderId="22" xfId="5" applyNumberFormat="1" applyBorder="1" applyAlignment="1">
      <alignment horizontal="center" vertical="center"/>
    </xf>
    <xf numFmtId="1" fontId="20" fillId="0" borderId="2" xfId="0" applyNumberFormat="1" applyFont="1" applyBorder="1" applyAlignment="1">
      <alignment horizontal="center" vertical="center"/>
    </xf>
    <xf numFmtId="1" fontId="5" fillId="0" borderId="21" xfId="5" applyNumberFormat="1" applyBorder="1" applyAlignment="1">
      <alignment horizontal="center" vertical="center"/>
    </xf>
    <xf numFmtId="1" fontId="20" fillId="0" borderId="145" xfId="0" applyNumberFormat="1" applyFont="1" applyBorder="1" applyAlignment="1">
      <alignment horizontal="center" vertical="center"/>
    </xf>
    <xf numFmtId="1" fontId="5" fillId="0" borderId="122" xfId="5" applyNumberFormat="1" applyBorder="1" applyAlignment="1">
      <alignment horizontal="center" vertical="center"/>
    </xf>
    <xf numFmtId="1" fontId="20" fillId="0" borderId="147" xfId="0" applyNumberFormat="1" applyFont="1" applyBorder="1" applyAlignment="1">
      <alignment horizontal="center" vertical="center"/>
    </xf>
    <xf numFmtId="181" fontId="5" fillId="0" borderId="81" xfId="5" applyNumberFormat="1" applyBorder="1" applyAlignment="1">
      <alignment horizontal="center" vertical="center"/>
    </xf>
    <xf numFmtId="181" fontId="5" fillId="0" borderId="46" xfId="5" applyNumberFormat="1" applyBorder="1" applyAlignment="1">
      <alignment horizontal="center" vertical="center"/>
    </xf>
    <xf numFmtId="1" fontId="5" fillId="0" borderId="23" xfId="5" applyNumberFormat="1" applyBorder="1" applyAlignment="1">
      <alignment horizontal="center" vertical="center"/>
    </xf>
    <xf numFmtId="1" fontId="20" fillId="0" borderId="3" xfId="0" applyNumberFormat="1" applyFont="1" applyBorder="1" applyAlignment="1">
      <alignment horizontal="center" vertical="center"/>
    </xf>
    <xf numFmtId="179" fontId="5" fillId="0" borderId="110" xfId="1" applyNumberFormat="1" applyFont="1" applyBorder="1" applyAlignment="1">
      <alignment horizontal="center" vertical="center"/>
    </xf>
    <xf numFmtId="179" fontId="20" fillId="0" borderId="25" xfId="1" applyNumberFormat="1" applyFont="1" applyBorder="1" applyAlignment="1">
      <alignment horizontal="center" vertical="center"/>
    </xf>
    <xf numFmtId="179" fontId="5" fillId="0" borderId="24" xfId="1" applyNumberFormat="1" applyFont="1" applyBorder="1" applyAlignment="1">
      <alignment horizontal="center" vertical="center"/>
    </xf>
    <xf numFmtId="179" fontId="20" fillId="0" borderId="4" xfId="1" applyNumberFormat="1" applyFont="1" applyBorder="1" applyAlignment="1">
      <alignment horizontal="center" vertical="center"/>
    </xf>
    <xf numFmtId="0" fontId="5" fillId="0" borderId="13" xfId="5" applyBorder="1" applyAlignment="1">
      <alignment horizontal="left" vertical="center"/>
    </xf>
    <xf numFmtId="0" fontId="5" fillId="0" borderId="14" xfId="5" applyBorder="1" applyAlignment="1">
      <alignment horizontal="left"/>
    </xf>
    <xf numFmtId="0" fontId="5" fillId="0" borderId="13" xfId="5" applyBorder="1" applyAlignment="1">
      <alignment horizontal="left"/>
    </xf>
    <xf numFmtId="1" fontId="5" fillId="0" borderId="14" xfId="5" applyNumberFormat="1" applyBorder="1" applyAlignment="1">
      <alignment horizontal="center" vertical="center"/>
    </xf>
    <xf numFmtId="1" fontId="20" fillId="0" borderId="14" xfId="0" applyNumberFormat="1" applyFont="1" applyBorder="1" applyAlignment="1">
      <alignment horizontal="center" vertical="center"/>
    </xf>
    <xf numFmtId="1" fontId="5" fillId="0" borderId="18" xfId="5" applyNumberFormat="1" applyBorder="1" applyAlignment="1">
      <alignment horizontal="center" vertical="center"/>
    </xf>
    <xf numFmtId="1" fontId="20" fillId="0" borderId="18" xfId="0" applyNumberFormat="1" applyFont="1" applyBorder="1" applyAlignment="1">
      <alignment horizontal="center" vertical="center"/>
    </xf>
    <xf numFmtId="1" fontId="5" fillId="0" borderId="15" xfId="5" applyNumberFormat="1" applyBorder="1" applyAlignment="1">
      <alignment horizontal="center" vertical="center"/>
    </xf>
    <xf numFmtId="1" fontId="20" fillId="0" borderId="15" xfId="0" applyNumberFormat="1" applyFont="1" applyBorder="1" applyAlignment="1">
      <alignment horizontal="center" vertical="center"/>
    </xf>
    <xf numFmtId="1" fontId="5" fillId="0" borderId="124" xfId="5" applyNumberFormat="1" applyBorder="1" applyAlignment="1">
      <alignment horizontal="center" vertical="center"/>
    </xf>
    <xf numFmtId="1" fontId="20" fillId="0" borderId="124" xfId="0" applyNumberFormat="1" applyFont="1" applyBorder="1" applyAlignment="1">
      <alignment horizontal="center" vertical="center"/>
    </xf>
    <xf numFmtId="181" fontId="5" fillId="0" borderId="11" xfId="5" applyNumberFormat="1" applyBorder="1" applyAlignment="1">
      <alignment horizontal="center" vertical="center"/>
    </xf>
    <xf numFmtId="1" fontId="5" fillId="0" borderId="16" xfId="5" applyNumberFormat="1" applyBorder="1" applyAlignment="1">
      <alignment horizontal="center" vertical="center"/>
    </xf>
    <xf numFmtId="1" fontId="20" fillId="0" borderId="16" xfId="0" applyNumberFormat="1" applyFont="1" applyBorder="1" applyAlignment="1">
      <alignment horizontal="center" vertical="center"/>
    </xf>
    <xf numFmtId="179" fontId="5" fillId="0" borderId="30" xfId="1" applyNumberFormat="1" applyFont="1" applyBorder="1" applyAlignment="1">
      <alignment horizontal="center" vertical="center"/>
    </xf>
    <xf numFmtId="179" fontId="20" fillId="0" borderId="30" xfId="1" applyNumberFormat="1" applyFont="1" applyBorder="1" applyAlignment="1">
      <alignment horizontal="center" vertical="center"/>
    </xf>
    <xf numFmtId="0" fontId="0" fillId="0" borderId="13" xfId="5" applyFont="1" applyBorder="1" applyAlignment="1">
      <alignment horizontal="left" vertical="center" wrapText="1"/>
    </xf>
    <xf numFmtId="0" fontId="5" fillId="0" borderId="14" xfId="5" applyBorder="1" applyAlignment="1">
      <alignment horizontal="left" vertical="center" wrapText="1"/>
    </xf>
    <xf numFmtId="0" fontId="5" fillId="0" borderId="13" xfId="5" applyBorder="1" applyAlignment="1">
      <alignment horizontal="left" vertical="center" wrapText="1"/>
    </xf>
    <xf numFmtId="1" fontId="20" fillId="0" borderId="82" xfId="0" applyNumberFormat="1" applyFont="1" applyBorder="1" applyAlignment="1">
      <alignment horizontal="center" vertical="center"/>
    </xf>
    <xf numFmtId="1" fontId="20" fillId="0" borderId="133" xfId="0" applyNumberFormat="1" applyFont="1" applyBorder="1" applyAlignment="1">
      <alignment horizontal="center" vertical="center"/>
    </xf>
    <xf numFmtId="1" fontId="20" fillId="0" borderId="83" xfId="0" applyNumberFormat="1" applyFont="1" applyBorder="1" applyAlignment="1">
      <alignment horizontal="center" vertical="center"/>
    </xf>
    <xf numFmtId="1" fontId="20" fillId="0" borderId="134" xfId="0" applyNumberFormat="1" applyFont="1" applyBorder="1" applyAlignment="1">
      <alignment horizontal="center" vertical="center"/>
    </xf>
    <xf numFmtId="181" fontId="5" fillId="0" borderId="72" xfId="5" applyNumberFormat="1" applyBorder="1" applyAlignment="1">
      <alignment horizontal="center" vertical="center"/>
    </xf>
    <xf numFmtId="1" fontId="20" fillId="0" borderId="84" xfId="0" applyNumberFormat="1" applyFont="1" applyBorder="1" applyAlignment="1">
      <alignment horizontal="center" vertical="center"/>
    </xf>
    <xf numFmtId="0" fontId="0" fillId="0" borderId="36" xfId="0" applyBorder="1" applyAlignment="1">
      <alignment horizontal="center" vertical="center"/>
    </xf>
    <xf numFmtId="0" fontId="0" fillId="0" borderId="96" xfId="0" applyBorder="1" applyAlignment="1">
      <alignment horizontal="center" vertical="center"/>
    </xf>
    <xf numFmtId="0" fontId="0" fillId="0" borderId="44" xfId="0" applyBorder="1" applyAlignment="1">
      <alignment horizontal="center" vertical="center"/>
    </xf>
    <xf numFmtId="0" fontId="0" fillId="0" borderId="37" xfId="0" applyBorder="1" applyAlignment="1">
      <alignment horizontal="center" vertical="center"/>
    </xf>
    <xf numFmtId="0" fontId="0" fillId="0" borderId="32" xfId="0" applyBorder="1" applyAlignment="1">
      <alignment horizontal="center" vertical="center"/>
    </xf>
    <xf numFmtId="0" fontId="0" fillId="0" borderId="57" xfId="0" applyBorder="1" applyAlignment="1">
      <alignment horizontal="center" vertical="center"/>
    </xf>
    <xf numFmtId="0" fontId="0" fillId="0" borderId="39" xfId="0" applyBorder="1" applyAlignment="1">
      <alignment horizontal="center" vertical="center"/>
    </xf>
    <xf numFmtId="0" fontId="0" fillId="0" borderId="6" xfId="0" applyBorder="1" applyAlignment="1">
      <alignment horizontal="left" vertical="center"/>
    </xf>
    <xf numFmtId="1" fontId="5" fillId="0" borderId="6" xfId="5" applyNumberFormat="1" applyBorder="1" applyAlignment="1">
      <alignment horizontal="center" vertical="center"/>
    </xf>
    <xf numFmtId="1" fontId="5" fillId="0" borderId="8" xfId="5" applyNumberFormat="1" applyBorder="1" applyAlignment="1">
      <alignment horizontal="center" vertical="center"/>
    </xf>
    <xf numFmtId="1" fontId="5" fillId="0" borderId="7" xfId="5" applyNumberFormat="1" applyBorder="1" applyAlignment="1">
      <alignment horizontal="center" vertical="center"/>
    </xf>
    <xf numFmtId="1" fontId="5" fillId="0" borderId="88" xfId="5" applyNumberFormat="1" applyBorder="1" applyAlignment="1">
      <alignment horizontal="center" vertical="center"/>
    </xf>
    <xf numFmtId="181" fontId="5" fillId="0" borderId="40" xfId="5" applyNumberFormat="1" applyBorder="1" applyAlignment="1">
      <alignment horizontal="center" vertical="center"/>
    </xf>
    <xf numFmtId="1" fontId="5" fillId="0" borderId="29" xfId="5" applyNumberFormat="1" applyBorder="1" applyAlignment="1">
      <alignment horizontal="center" vertical="center"/>
    </xf>
    <xf numFmtId="179" fontId="5" fillId="0" borderId="27" xfId="1" applyNumberFormat="1" applyFont="1" applyBorder="1" applyAlignment="1">
      <alignment horizontal="center" vertical="center"/>
    </xf>
    <xf numFmtId="179" fontId="5" fillId="0" borderId="11" xfId="1" applyNumberFormat="1" applyFont="1" applyBorder="1" applyAlignment="1">
      <alignment horizontal="center" vertical="center"/>
    </xf>
    <xf numFmtId="0" fontId="0" fillId="0" borderId="4" xfId="0" applyBorder="1" applyAlignment="1">
      <alignment horizontal="center" vertical="center"/>
    </xf>
    <xf numFmtId="0" fontId="5" fillId="2" borderId="25" xfId="2" applyFont="1" applyFill="1" applyBorder="1" applyAlignment="1">
      <alignment horizontal="center"/>
    </xf>
    <xf numFmtId="0" fontId="5" fillId="2" borderId="2" xfId="2" applyFont="1" applyFill="1" applyBorder="1" applyAlignment="1">
      <alignment horizontal="center"/>
    </xf>
    <xf numFmtId="0" fontId="20" fillId="0" borderId="40" xfId="0" applyFont="1" applyBorder="1" applyAlignment="1">
      <alignment horizontal="left" vertical="top" wrapText="1"/>
    </xf>
    <xf numFmtId="0" fontId="20" fillId="0" borderId="45" xfId="0" applyFont="1" applyBorder="1" applyAlignment="1">
      <alignment horizontal="left" vertical="top" wrapText="1"/>
    </xf>
    <xf numFmtId="0" fontId="20" fillId="0" borderId="46" xfId="0" applyFont="1" applyBorder="1" applyAlignment="1">
      <alignment horizontal="left" vertical="top" wrapText="1"/>
    </xf>
    <xf numFmtId="0" fontId="20" fillId="3" borderId="62" xfId="0" applyFont="1" applyFill="1" applyBorder="1" applyAlignment="1">
      <alignment horizontal="center" vertical="center"/>
    </xf>
    <xf numFmtId="0" fontId="20" fillId="3" borderId="48" xfId="0" applyFont="1" applyFill="1" applyBorder="1" applyAlignment="1">
      <alignment horizontal="center" vertical="center"/>
    </xf>
    <xf numFmtId="0" fontId="20" fillId="3" borderId="49" xfId="0" applyFont="1" applyFill="1" applyBorder="1" applyAlignment="1">
      <alignment horizontal="center" vertical="center"/>
    </xf>
    <xf numFmtId="0" fontId="5" fillId="0" borderId="62"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20" fillId="0" borderId="36" xfId="0" applyFont="1" applyBorder="1" applyAlignment="1">
      <alignment horizontal="center" vertical="top" wrapText="1"/>
    </xf>
    <xf numFmtId="0" fontId="20" fillId="0" borderId="96" xfId="0" applyFont="1" applyBorder="1" applyAlignment="1">
      <alignment horizontal="center" vertical="top" wrapText="1"/>
    </xf>
    <xf numFmtId="0" fontId="20" fillId="0" borderId="44" xfId="0" applyFont="1" applyBorder="1" applyAlignment="1">
      <alignment horizontal="center" vertical="top" wrapText="1"/>
    </xf>
    <xf numFmtId="0" fontId="20" fillId="0" borderId="37" xfId="0" applyFont="1" applyBorder="1" applyAlignment="1">
      <alignment horizontal="center" vertical="top" wrapText="1"/>
    </xf>
    <xf numFmtId="0" fontId="20" fillId="0" borderId="32" xfId="0" applyFont="1" applyBorder="1" applyAlignment="1">
      <alignment horizontal="center" vertical="top" wrapText="1"/>
    </xf>
    <xf numFmtId="0" fontId="20" fillId="0" borderId="57" xfId="0" applyFont="1" applyBorder="1" applyAlignment="1">
      <alignment horizontal="center" vertical="top" wrapText="1"/>
    </xf>
    <xf numFmtId="0" fontId="20" fillId="0" borderId="36" xfId="0" applyFont="1" applyBorder="1" applyAlignment="1">
      <alignment horizontal="center" vertical="center"/>
    </xf>
    <xf numFmtId="0" fontId="20" fillId="0" borderId="47" xfId="0" applyFont="1" applyBorder="1" applyAlignment="1">
      <alignment horizontal="center" vertical="center"/>
    </xf>
    <xf numFmtId="0" fontId="20" fillId="0" borderId="96" xfId="0" applyFont="1" applyBorder="1" applyAlignment="1">
      <alignment horizontal="center" vertical="center"/>
    </xf>
    <xf numFmtId="0" fontId="20" fillId="0" borderId="44" xfId="0" applyFont="1" applyBorder="1" applyAlignment="1">
      <alignment horizontal="center" vertical="center"/>
    </xf>
    <xf numFmtId="0" fontId="20" fillId="0" borderId="0" xfId="0" applyFont="1" applyAlignment="1">
      <alignment horizontal="center" vertical="center"/>
    </xf>
    <xf numFmtId="0" fontId="20" fillId="0" borderId="37"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57" xfId="0" applyFont="1" applyBorder="1" applyAlignment="1">
      <alignment horizontal="center" vertical="center"/>
    </xf>
    <xf numFmtId="0" fontId="0" fillId="0" borderId="25" xfId="0" applyBorder="1" applyAlignment="1">
      <alignment horizontal="center" vertical="center"/>
    </xf>
    <xf numFmtId="0" fontId="0" fillId="0" borderId="3" xfId="0" applyBorder="1" applyAlignment="1">
      <alignment horizontal="center" vertical="center"/>
    </xf>
    <xf numFmtId="0" fontId="0" fillId="0" borderId="25" xfId="0" applyBorder="1" applyAlignment="1">
      <alignment horizontal="center" vertical="center" shrinkToFit="1"/>
    </xf>
    <xf numFmtId="0" fontId="0" fillId="0" borderId="3" xfId="0" applyBorder="1" applyAlignment="1">
      <alignment horizontal="center" vertical="center" shrinkToFit="1"/>
    </xf>
    <xf numFmtId="0" fontId="4" fillId="2" borderId="25" xfId="2" applyFill="1" applyBorder="1" applyAlignment="1">
      <alignment horizontal="center"/>
    </xf>
    <xf numFmtId="0" fontId="4" fillId="2" borderId="2" xfId="2" applyFill="1" applyBorder="1" applyAlignment="1">
      <alignment horizontal="center"/>
    </xf>
    <xf numFmtId="0" fontId="20" fillId="0" borderId="40" xfId="0" applyFont="1" applyBorder="1" applyAlignment="1">
      <alignment horizontal="center" vertical="top" textRotation="255"/>
    </xf>
    <xf numFmtId="0" fontId="20" fillId="0" borderId="45" xfId="0" applyFont="1" applyBorder="1" applyAlignment="1">
      <alignment horizontal="center" vertical="top" textRotation="255"/>
    </xf>
    <xf numFmtId="0" fontId="20" fillId="0" borderId="46" xfId="0" applyFont="1" applyBorder="1" applyAlignment="1">
      <alignment horizontal="center" vertical="top" textRotation="255"/>
    </xf>
    <xf numFmtId="0" fontId="5" fillId="0" borderId="36" xfId="2" applyFont="1" applyBorder="1" applyAlignment="1">
      <alignment horizontal="center" vertical="top" wrapText="1"/>
    </xf>
    <xf numFmtId="0" fontId="5" fillId="0" borderId="96" xfId="2" applyFont="1" applyBorder="1" applyAlignment="1">
      <alignment horizontal="center" vertical="top" wrapText="1"/>
    </xf>
    <xf numFmtId="0" fontId="5" fillId="0" borderId="44" xfId="2" applyFont="1" applyBorder="1" applyAlignment="1">
      <alignment horizontal="center" vertical="top" wrapText="1"/>
    </xf>
    <xf numFmtId="0" fontId="5" fillId="0" borderId="37" xfId="2" applyFont="1" applyBorder="1" applyAlignment="1">
      <alignment horizontal="center" vertical="top" wrapText="1"/>
    </xf>
    <xf numFmtId="0" fontId="5" fillId="0" borderId="36" xfId="2" applyFont="1" applyBorder="1" applyAlignment="1">
      <alignment horizontal="center" vertical="center" wrapText="1"/>
    </xf>
    <xf numFmtId="0" fontId="5" fillId="0" borderId="96" xfId="2" applyFont="1" applyBorder="1" applyAlignment="1">
      <alignment horizontal="center" vertical="center" wrapText="1"/>
    </xf>
    <xf numFmtId="0" fontId="5" fillId="0" borderId="44" xfId="2" applyFont="1" applyBorder="1" applyAlignment="1">
      <alignment horizontal="center" vertical="center" wrapText="1"/>
    </xf>
    <xf numFmtId="0" fontId="5" fillId="0" borderId="37" xfId="2" applyFont="1" applyBorder="1" applyAlignment="1">
      <alignment horizontal="center" vertical="center" wrapText="1"/>
    </xf>
    <xf numFmtId="0" fontId="5" fillId="0" borderId="32" xfId="2" applyFont="1" applyBorder="1" applyAlignment="1">
      <alignment horizontal="center" vertical="center" wrapText="1"/>
    </xf>
    <xf numFmtId="0" fontId="5" fillId="0" borderId="57" xfId="2" applyFont="1" applyBorder="1" applyAlignment="1">
      <alignment horizontal="center" vertical="center" wrapText="1"/>
    </xf>
    <xf numFmtId="0" fontId="5" fillId="0" borderId="62" xfId="2" applyFont="1" applyBorder="1" applyAlignment="1">
      <alignment horizontal="left" vertical="top" wrapText="1"/>
    </xf>
    <xf numFmtId="0" fontId="5" fillId="0" borderId="48" xfId="2" applyFont="1" applyBorder="1" applyAlignment="1">
      <alignment horizontal="left" vertical="top" wrapText="1"/>
    </xf>
    <xf numFmtId="0" fontId="5" fillId="0" borderId="49" xfId="2" applyFont="1" applyBorder="1" applyAlignment="1">
      <alignment horizontal="left" vertical="top" wrapText="1"/>
    </xf>
    <xf numFmtId="0" fontId="20" fillId="0" borderId="62"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9" fillId="0" borderId="58" xfId="5" applyFont="1" applyBorder="1" applyAlignment="1">
      <alignment horizontal="center" vertical="center"/>
    </xf>
    <xf numFmtId="0" fontId="9" fillId="0" borderId="127" xfId="5" applyFont="1" applyBorder="1" applyAlignment="1">
      <alignment horizontal="center" vertical="center"/>
    </xf>
    <xf numFmtId="0" fontId="9" fillId="0" borderId="33" xfId="5" applyFont="1" applyBorder="1" applyAlignment="1">
      <alignment horizontal="center" vertical="center"/>
    </xf>
    <xf numFmtId="0" fontId="9" fillId="0" borderId="59" xfId="5" applyFont="1" applyBorder="1" applyAlignment="1">
      <alignment horizontal="center" vertical="center"/>
    </xf>
    <xf numFmtId="0" fontId="9" fillId="0" borderId="128" xfId="5" applyFont="1" applyBorder="1" applyAlignment="1">
      <alignment horizontal="center" vertical="center"/>
    </xf>
    <xf numFmtId="181" fontId="9" fillId="0" borderId="81" xfId="5" applyNumberFormat="1" applyFont="1" applyBorder="1" applyAlignment="1">
      <alignment horizontal="center" vertical="center"/>
    </xf>
    <xf numFmtId="181" fontId="9" fillId="0" borderId="46" xfId="5" applyNumberFormat="1" applyFont="1" applyBorder="1" applyAlignment="1">
      <alignment horizontal="center" vertical="center"/>
    </xf>
    <xf numFmtId="0" fontId="9" fillId="0" borderId="60" xfId="5" applyFont="1" applyBorder="1" applyAlignment="1">
      <alignment horizontal="center" vertical="center"/>
    </xf>
    <xf numFmtId="179" fontId="9" fillId="0" borderId="32" xfId="5" applyNumberFormat="1" applyFont="1" applyBorder="1" applyAlignment="1">
      <alignment horizontal="right" vertical="center"/>
    </xf>
    <xf numFmtId="179" fontId="9" fillId="0" borderId="81" xfId="5" applyNumberFormat="1" applyFont="1" applyBorder="1" applyAlignment="1">
      <alignment horizontal="right" vertical="center"/>
    </xf>
    <xf numFmtId="179" fontId="9" fillId="0" borderId="46" xfId="5" applyNumberFormat="1" applyFont="1" applyBorder="1" applyAlignment="1">
      <alignment horizontal="right" vertical="center"/>
    </xf>
    <xf numFmtId="0" fontId="9" fillId="0" borderId="6" xfId="5" applyFont="1" applyBorder="1" applyAlignment="1">
      <alignment horizontal="center" vertical="center"/>
    </xf>
    <xf numFmtId="0" fontId="9" fillId="0" borderId="8" xfId="5" applyFont="1" applyBorder="1" applyAlignment="1">
      <alignment horizontal="center" vertical="center"/>
    </xf>
    <xf numFmtId="0" fontId="9" fillId="0" borderId="7" xfId="5" applyFont="1" applyBorder="1" applyAlignment="1">
      <alignment horizontal="center" vertical="center"/>
    </xf>
    <xf numFmtId="0" fontId="9" fillId="0" borderId="88" xfId="5" applyFont="1" applyBorder="1" applyAlignment="1">
      <alignment horizontal="center" vertical="center"/>
    </xf>
    <xf numFmtId="181" fontId="9" fillId="0" borderId="11" xfId="5" applyNumberFormat="1" applyFont="1" applyBorder="1" applyAlignment="1">
      <alignment horizontal="center" vertical="center"/>
    </xf>
    <xf numFmtId="0" fontId="9" fillId="0" borderId="29" xfId="5" applyFont="1" applyBorder="1" applyAlignment="1">
      <alignment horizontal="center" vertical="center"/>
    </xf>
    <xf numFmtId="179" fontId="9" fillId="0" borderId="27" xfId="1" applyNumberFormat="1" applyFont="1" applyBorder="1" applyAlignment="1">
      <alignment horizontal="right" vertical="center"/>
    </xf>
    <xf numFmtId="179" fontId="9" fillId="0" borderId="81" xfId="1" applyNumberFormat="1" applyFont="1" applyBorder="1" applyAlignment="1">
      <alignment horizontal="right" vertical="center"/>
    </xf>
    <xf numFmtId="179" fontId="9" fillId="0" borderId="11" xfId="1" applyNumberFormat="1" applyFont="1" applyBorder="1" applyAlignment="1">
      <alignment horizontal="right" vertical="center"/>
    </xf>
    <xf numFmtId="0" fontId="9" fillId="0" borderId="14" xfId="5" applyFont="1" applyBorder="1" applyAlignment="1">
      <alignment horizontal="center" vertical="center"/>
    </xf>
    <xf numFmtId="0" fontId="9" fillId="0" borderId="69" xfId="5" applyFont="1" applyBorder="1" applyAlignment="1">
      <alignment horizontal="center" vertical="center"/>
    </xf>
    <xf numFmtId="0" fontId="9" fillId="0" borderId="130" xfId="5" applyFont="1" applyBorder="1" applyAlignment="1">
      <alignment horizontal="center" vertical="center"/>
    </xf>
    <xf numFmtId="0" fontId="9" fillId="0" borderId="70" xfId="5" applyFont="1" applyBorder="1" applyAlignment="1">
      <alignment horizontal="center" vertical="center"/>
    </xf>
    <xf numFmtId="0" fontId="9" fillId="0" borderId="131" xfId="5" applyFont="1" applyBorder="1" applyAlignment="1">
      <alignment horizontal="center" vertical="center"/>
    </xf>
    <xf numFmtId="181" fontId="9" fillId="0" borderId="72" xfId="5" applyNumberFormat="1" applyFont="1" applyBorder="1" applyAlignment="1">
      <alignment horizontal="center" vertical="center"/>
    </xf>
    <xf numFmtId="0" fontId="9" fillId="0" borderId="71" xfId="5" applyFont="1" applyBorder="1" applyAlignment="1">
      <alignment horizontal="center" vertical="center"/>
    </xf>
    <xf numFmtId="179" fontId="9" fillId="0" borderId="44" xfId="1" applyNumberFormat="1" applyFont="1" applyBorder="1" applyAlignment="1">
      <alignment horizontal="right" vertical="center"/>
    </xf>
    <xf numFmtId="179" fontId="9" fillId="0" borderId="45" xfId="1" applyNumberFormat="1" applyFont="1" applyBorder="1" applyAlignment="1">
      <alignment horizontal="right" vertical="center"/>
    </xf>
    <xf numFmtId="0" fontId="9" fillId="0" borderId="38" xfId="5" applyFont="1" applyBorder="1" applyAlignment="1">
      <alignment horizontal="center" vertical="center"/>
    </xf>
    <xf numFmtId="0" fontId="9" fillId="0" borderId="0" xfId="5" applyFont="1" applyAlignment="1">
      <alignment horizontal="center" vertical="center"/>
    </xf>
    <xf numFmtId="0" fontId="9" fillId="0" borderId="120" xfId="5" applyFont="1" applyBorder="1" applyAlignment="1">
      <alignment horizontal="center" vertical="center"/>
    </xf>
    <xf numFmtId="0" fontId="9" fillId="0" borderId="148" xfId="5" applyFont="1" applyBorder="1" applyAlignment="1">
      <alignment horizontal="center" vertical="center"/>
    </xf>
    <xf numFmtId="181" fontId="9" fillId="0" borderId="40" xfId="5" applyNumberFormat="1" applyFont="1" applyBorder="1" applyAlignment="1">
      <alignment horizontal="center" vertical="center"/>
    </xf>
    <xf numFmtId="0" fontId="9" fillId="0" borderId="56" xfId="5" applyFont="1" applyBorder="1" applyAlignment="1">
      <alignment horizontal="center" vertical="center"/>
    </xf>
    <xf numFmtId="0" fontId="11" fillId="0" borderId="34" xfId="0" applyFont="1" applyBorder="1" applyAlignment="1">
      <alignment horizontal="center" vertical="center" wrapText="1" shrinkToFit="1"/>
    </xf>
    <xf numFmtId="0" fontId="11" fillId="0" borderId="35" xfId="0" applyFont="1" applyBorder="1" applyAlignment="1">
      <alignment horizontal="center" vertical="center" wrapText="1" shrinkToFit="1"/>
    </xf>
    <xf numFmtId="0" fontId="0" fillId="0" borderId="36" xfId="0" applyBorder="1" applyAlignment="1">
      <alignment horizontal="center" vertical="center" shrinkToFit="1"/>
    </xf>
    <xf numFmtId="0" fontId="0" fillId="0" borderId="39" xfId="0" applyBorder="1" applyAlignment="1">
      <alignment horizontal="center" vertical="center" shrinkToFit="1"/>
    </xf>
    <xf numFmtId="0" fontId="5" fillId="3" borderId="1" xfId="2" applyFont="1" applyFill="1" applyBorder="1" applyAlignment="1">
      <alignment vertical="top" wrapText="1"/>
    </xf>
    <xf numFmtId="0" fontId="5" fillId="3" borderId="62" xfId="2" applyFont="1" applyFill="1" applyBorder="1" applyAlignment="1">
      <alignment horizontal="left" vertical="top" wrapText="1"/>
    </xf>
    <xf numFmtId="0" fontId="5" fillId="3" borderId="48" xfId="2" applyFont="1" applyFill="1" applyBorder="1" applyAlignment="1">
      <alignment horizontal="left" vertical="top" wrapText="1"/>
    </xf>
    <xf numFmtId="0" fontId="20" fillId="3" borderId="48" xfId="0" applyFont="1" applyFill="1" applyBorder="1" applyAlignment="1">
      <alignment horizontal="left" vertical="top" wrapText="1"/>
    </xf>
    <xf numFmtId="0" fontId="20" fillId="3" borderId="49" xfId="0" applyFont="1" applyFill="1" applyBorder="1" applyAlignment="1">
      <alignment horizontal="left" vertical="top" wrapText="1"/>
    </xf>
    <xf numFmtId="0" fontId="0" fillId="3" borderId="62" xfId="0" applyFill="1" applyBorder="1" applyAlignment="1">
      <alignment horizontal="left" vertical="top"/>
    </xf>
    <xf numFmtId="0" fontId="0" fillId="3" borderId="48" xfId="0" applyFill="1" applyBorder="1" applyAlignment="1">
      <alignment horizontal="left" vertical="top"/>
    </xf>
    <xf numFmtId="0" fontId="0" fillId="3" borderId="49" xfId="0" applyFill="1" applyBorder="1" applyAlignment="1">
      <alignment horizontal="left" vertical="top"/>
    </xf>
    <xf numFmtId="179" fontId="4" fillId="3" borderId="0" xfId="3" applyNumberFormat="1" applyFill="1" applyAlignment="1">
      <alignment horizontal="center" wrapText="1"/>
    </xf>
    <xf numFmtId="179" fontId="4" fillId="3" borderId="33" xfId="3" applyNumberFormat="1" applyFill="1" applyBorder="1" applyAlignment="1">
      <alignment horizontal="center" wrapText="1"/>
    </xf>
    <xf numFmtId="179" fontId="4" fillId="3" borderId="45" xfId="3" applyNumberFormat="1" applyFill="1" applyBorder="1" applyAlignment="1">
      <alignment horizontal="center" wrapText="1"/>
    </xf>
    <xf numFmtId="179" fontId="4" fillId="3" borderId="46" xfId="3" applyNumberFormat="1" applyFill="1" applyBorder="1" applyAlignment="1">
      <alignment horizontal="center" wrapText="1"/>
    </xf>
    <xf numFmtId="0" fontId="4" fillId="3" borderId="13" xfId="2" applyFill="1" applyBorder="1" applyAlignment="1">
      <alignment horizontal="left" vertical="top" wrapText="1"/>
    </xf>
    <xf numFmtId="0" fontId="4" fillId="3" borderId="48" xfId="2" applyFill="1" applyBorder="1" applyAlignment="1">
      <alignment horizontal="left" vertical="center" wrapText="1"/>
    </xf>
    <xf numFmtId="0" fontId="4" fillId="3" borderId="49" xfId="2" applyFill="1" applyBorder="1" applyAlignment="1">
      <alignment horizontal="left" vertical="center" wrapText="1"/>
    </xf>
    <xf numFmtId="0" fontId="4" fillId="2" borderId="25" xfId="2" applyFill="1" applyBorder="1" applyAlignment="1">
      <alignment horizontal="center" vertical="center"/>
    </xf>
    <xf numFmtId="0" fontId="4" fillId="2" borderId="26" xfId="2" applyFill="1" applyBorder="1" applyAlignment="1">
      <alignment horizontal="center" vertical="center"/>
    </xf>
    <xf numFmtId="0" fontId="6" fillId="4" borderId="27" xfId="2" applyFont="1" applyFill="1" applyBorder="1" applyAlignment="1">
      <alignment horizontal="left" vertical="center" wrapText="1"/>
    </xf>
    <xf numFmtId="0" fontId="6" fillId="4" borderId="28" xfId="2" applyFont="1" applyFill="1" applyBorder="1" applyAlignment="1">
      <alignment horizontal="left" vertical="center" wrapText="1"/>
    </xf>
    <xf numFmtId="0" fontId="8" fillId="3" borderId="30" xfId="2" applyFont="1" applyFill="1" applyBorder="1" applyAlignment="1">
      <alignment horizontal="left" vertical="center" wrapText="1"/>
    </xf>
    <xf numFmtId="0" fontId="8" fillId="3" borderId="31" xfId="2" applyFont="1" applyFill="1" applyBorder="1" applyAlignment="1">
      <alignment horizontal="left" vertical="center" wrapText="1"/>
    </xf>
    <xf numFmtId="178" fontId="10" fillId="3" borderId="30" xfId="0" applyNumberFormat="1" applyFont="1" applyFill="1" applyBorder="1" applyAlignment="1">
      <alignment horizontal="left" vertical="center" wrapText="1"/>
    </xf>
    <xf numFmtId="178" fontId="10" fillId="3" borderId="31" xfId="0" applyNumberFormat="1" applyFont="1" applyFill="1" applyBorder="1" applyAlignment="1">
      <alignment horizontal="left" vertical="center" wrapText="1"/>
    </xf>
    <xf numFmtId="0" fontId="6" fillId="4" borderId="32" xfId="2" applyFont="1" applyFill="1" applyBorder="1" applyAlignment="1">
      <alignment horizontal="left" vertical="center" wrapText="1"/>
    </xf>
    <xf numFmtId="0" fontId="6" fillId="4" borderId="33" xfId="2" applyFont="1" applyFill="1" applyBorder="1" applyAlignment="1">
      <alignment horizontal="left" vertical="center" wrapText="1"/>
    </xf>
    <xf numFmtId="0" fontId="4" fillId="2" borderId="36" xfId="2" applyFill="1" applyBorder="1" applyAlignment="1">
      <alignment horizontal="center"/>
    </xf>
    <xf numFmtId="0" fontId="4" fillId="2" borderId="37" xfId="2" applyFill="1" applyBorder="1" applyAlignment="1">
      <alignment horizontal="center"/>
    </xf>
    <xf numFmtId="0" fontId="4" fillId="3" borderId="41" xfId="2" applyFill="1" applyBorder="1" applyAlignment="1">
      <alignment horizontal="left" vertical="top" wrapText="1"/>
    </xf>
    <xf numFmtId="0" fontId="5" fillId="0" borderId="27" xfId="5" applyBorder="1" applyAlignment="1">
      <alignment horizontal="left" vertical="center"/>
    </xf>
    <xf numFmtId="0" fontId="5" fillId="0" borderId="28" xfId="5" applyBorder="1" applyAlignment="1">
      <alignment horizontal="left" vertical="center"/>
    </xf>
    <xf numFmtId="0" fontId="5" fillId="0" borderId="32" xfId="5" applyBorder="1" applyAlignment="1">
      <alignment horizontal="center" vertical="center"/>
    </xf>
    <xf numFmtId="0" fontId="5" fillId="0" borderId="57" xfId="5" applyBorder="1" applyAlignment="1">
      <alignment horizontal="center" vertical="center"/>
    </xf>
    <xf numFmtId="0" fontId="20" fillId="0" borderId="36" xfId="0" applyFont="1" applyBorder="1" applyAlignment="1">
      <alignment horizontal="center" vertical="top" textRotation="255"/>
    </xf>
    <xf numFmtId="0" fontId="20" fillId="0" borderId="44" xfId="0" applyFont="1" applyBorder="1" applyAlignment="1">
      <alignment horizontal="center" vertical="top" textRotation="255"/>
    </xf>
    <xf numFmtId="0" fontId="20" fillId="0" borderId="32" xfId="0" applyFont="1" applyBorder="1" applyAlignment="1">
      <alignment horizontal="center" vertical="top" textRotation="255"/>
    </xf>
    <xf numFmtId="0" fontId="0" fillId="0" borderId="27" xfId="5" applyFont="1" applyBorder="1" applyAlignment="1">
      <alignment horizontal="left" vertical="center" wrapText="1"/>
    </xf>
    <xf numFmtId="0" fontId="0" fillId="0" borderId="28" xfId="5" applyFont="1" applyBorder="1" applyAlignment="1">
      <alignment horizontal="left" vertical="center" wrapText="1"/>
    </xf>
    <xf numFmtId="0" fontId="5" fillId="0" borderId="44" xfId="5" applyBorder="1" applyAlignment="1">
      <alignment horizontal="left" vertical="center"/>
    </xf>
    <xf numFmtId="0" fontId="5" fillId="0" borderId="37" xfId="5" applyBorder="1" applyAlignment="1">
      <alignment horizontal="left" vertical="center"/>
    </xf>
    <xf numFmtId="0" fontId="0" fillId="0" borderId="44" xfId="5" applyFont="1" applyBorder="1" applyAlignment="1">
      <alignment horizontal="left" vertical="center" wrapText="1"/>
    </xf>
    <xf numFmtId="0" fontId="0" fillId="0" borderId="37" xfId="5" applyFont="1" applyBorder="1" applyAlignment="1">
      <alignment horizontal="left" vertical="center" wrapText="1"/>
    </xf>
    <xf numFmtId="0" fontId="18" fillId="2" borderId="148" xfId="2" applyFont="1" applyFill="1" applyBorder="1" applyAlignment="1">
      <alignment horizontal="center" vertical="center"/>
    </xf>
    <xf numFmtId="0" fontId="4" fillId="3" borderId="149" xfId="2" applyFill="1" applyBorder="1" applyAlignment="1">
      <alignment horizontal="left" vertical="center" wrapText="1"/>
    </xf>
    <xf numFmtId="178" fontId="9" fillId="3" borderId="150" xfId="3" applyNumberFormat="1" applyFont="1" applyFill="1" applyBorder="1" applyAlignment="1">
      <alignment horizontal="right" wrapText="1"/>
    </xf>
    <xf numFmtId="178" fontId="9" fillId="3" borderId="151" xfId="3" applyNumberFormat="1" applyFont="1" applyFill="1" applyBorder="1" applyAlignment="1">
      <alignment horizontal="right" wrapText="1"/>
    </xf>
    <xf numFmtId="178" fontId="9" fillId="3" borderId="152" xfId="3" applyNumberFormat="1" applyFont="1" applyFill="1" applyBorder="1" applyAlignment="1">
      <alignment horizontal="right" wrapText="1"/>
    </xf>
    <xf numFmtId="178" fontId="9" fillId="3" borderId="153" xfId="3" applyNumberFormat="1" applyFont="1" applyFill="1" applyBorder="1" applyAlignment="1">
      <alignment horizontal="right" wrapText="1"/>
    </xf>
    <xf numFmtId="0" fontId="5" fillId="3" borderId="150" xfId="2" applyFont="1" applyFill="1" applyBorder="1" applyAlignment="1">
      <alignment horizontal="left" wrapText="1"/>
    </xf>
    <xf numFmtId="180" fontId="9" fillId="3" borderId="150" xfId="3" applyNumberFormat="1" applyFont="1" applyFill="1" applyBorder="1" applyAlignment="1">
      <alignment horizontal="right" wrapText="1"/>
    </xf>
    <xf numFmtId="180" fontId="9" fillId="3" borderId="151" xfId="3" applyNumberFormat="1" applyFont="1" applyFill="1" applyBorder="1" applyAlignment="1">
      <alignment horizontal="right" wrapText="1"/>
    </xf>
    <xf numFmtId="180" fontId="9" fillId="3" borderId="152" xfId="3" applyNumberFormat="1" applyFont="1" applyFill="1" applyBorder="1" applyAlignment="1">
      <alignment horizontal="right" wrapText="1"/>
    </xf>
    <xf numFmtId="180" fontId="9" fillId="3" borderId="153" xfId="3" applyNumberFormat="1" applyFont="1" applyFill="1" applyBorder="1" applyAlignment="1">
      <alignment horizontal="right" wrapText="1"/>
    </xf>
    <xf numFmtId="0" fontId="0" fillId="0" borderId="154" xfId="5" applyFont="1" applyBorder="1" applyAlignment="1">
      <alignment horizontal="left" vertical="center" wrapText="1"/>
    </xf>
    <xf numFmtId="0" fontId="0" fillId="0" borderId="155" xfId="5" applyFont="1" applyBorder="1" applyAlignment="1">
      <alignment horizontal="left" vertical="center" wrapText="1"/>
    </xf>
    <xf numFmtId="0" fontId="9" fillId="0" borderId="150" xfId="5" applyFont="1" applyBorder="1" applyAlignment="1">
      <alignment horizontal="center" vertical="center"/>
    </xf>
    <xf numFmtId="0" fontId="9" fillId="0" borderId="151" xfId="5" applyFont="1" applyBorder="1" applyAlignment="1">
      <alignment horizontal="center" vertical="center"/>
    </xf>
    <xf numFmtId="0" fontId="9" fillId="0" borderId="152" xfId="5" applyFont="1" applyBorder="1" applyAlignment="1">
      <alignment horizontal="center" vertical="center"/>
    </xf>
    <xf numFmtId="0" fontId="9" fillId="0" borderId="153" xfId="5" applyFont="1" applyBorder="1" applyAlignment="1">
      <alignment horizontal="center" vertical="center"/>
    </xf>
    <xf numFmtId="179" fontId="9" fillId="0" borderId="154" xfId="1" applyNumberFormat="1" applyFont="1" applyBorder="1" applyAlignment="1">
      <alignment horizontal="right" vertical="center"/>
    </xf>
    <xf numFmtId="0" fontId="5" fillId="0" borderId="154" xfId="5" applyBorder="1" applyAlignment="1">
      <alignment horizontal="left" vertical="center" wrapText="1"/>
    </xf>
    <xf numFmtId="0" fontId="5" fillId="0" borderId="155" xfId="5" applyBorder="1" applyAlignment="1">
      <alignment horizontal="left" vertical="center" wrapText="1"/>
    </xf>
    <xf numFmtId="0" fontId="5" fillId="0" borderId="154" xfId="5" applyBorder="1" applyAlignment="1">
      <alignment horizontal="left" vertical="center"/>
    </xf>
    <xf numFmtId="0" fontId="5" fillId="0" borderId="155" xfId="5" applyBorder="1" applyAlignment="1">
      <alignment horizontal="left" vertical="center"/>
    </xf>
    <xf numFmtId="0" fontId="5" fillId="0" borderId="154" xfId="5" applyBorder="1" applyAlignment="1">
      <alignment horizontal="center" vertical="center"/>
    </xf>
    <xf numFmtId="0" fontId="5" fillId="0" borderId="155" xfId="5" applyBorder="1" applyAlignment="1">
      <alignment horizontal="center" vertical="center"/>
    </xf>
    <xf numFmtId="179" fontId="9" fillId="0" borderId="154" xfId="5" applyNumberFormat="1" applyFont="1" applyBorder="1" applyAlignment="1">
      <alignment horizontal="right" vertical="center"/>
    </xf>
    <xf numFmtId="0" fontId="9" fillId="3" borderId="150" xfId="0" applyFont="1" applyFill="1" applyBorder="1">
      <alignment vertical="center"/>
    </xf>
    <xf numFmtId="0" fontId="5" fillId="0" borderId="151" xfId="0" applyFont="1" applyBorder="1" applyAlignment="1">
      <alignment horizontal="right" vertical="center"/>
    </xf>
    <xf numFmtId="0" fontId="5" fillId="0" borderId="152" xfId="0" applyFont="1" applyBorder="1" applyAlignment="1">
      <alignment horizontal="right" vertical="center"/>
    </xf>
    <xf numFmtId="0" fontId="0" fillId="0" borderId="149" xfId="0" applyBorder="1" applyAlignment="1">
      <alignment horizontal="left" vertical="center"/>
    </xf>
    <xf numFmtId="0" fontId="0" fillId="0" borderId="150" xfId="0" applyBorder="1" applyAlignment="1">
      <alignment horizontal="left" vertical="center"/>
    </xf>
    <xf numFmtId="179" fontId="20" fillId="0" borderId="106" xfId="1" applyNumberFormat="1" applyFont="1" applyBorder="1" applyAlignment="1">
      <alignment vertical="center"/>
    </xf>
    <xf numFmtId="179" fontId="20" fillId="0" borderId="85" xfId="1" applyNumberFormat="1" applyFont="1" applyBorder="1" applyAlignment="1">
      <alignment vertical="center"/>
    </xf>
    <xf numFmtId="0" fontId="0" fillId="0" borderId="149" xfId="0" applyBorder="1" applyAlignment="1">
      <alignment horizontal="left" vertical="center" wrapText="1"/>
    </xf>
    <xf numFmtId="0" fontId="0" fillId="0" borderId="150" xfId="0" applyBorder="1" applyAlignment="1">
      <alignment horizontal="left" vertical="center" wrapText="1"/>
    </xf>
    <xf numFmtId="0" fontId="5" fillId="0" borderId="155" xfId="5" applyBorder="1" applyAlignment="1">
      <alignment horizontal="center"/>
    </xf>
    <xf numFmtId="0" fontId="4" fillId="2" borderId="145" xfId="2" applyFill="1" applyBorder="1" applyAlignment="1">
      <alignment horizontal="center" vertical="center"/>
    </xf>
    <xf numFmtId="0" fontId="0" fillId="0" borderId="155" xfId="0" applyBorder="1" applyAlignment="1">
      <alignment vertical="center" wrapText="1"/>
    </xf>
    <xf numFmtId="0" fontId="0" fillId="0" borderId="150" xfId="0" applyBorder="1">
      <alignment vertical="center"/>
    </xf>
    <xf numFmtId="0" fontId="0" fillId="0" borderId="152" xfId="0" applyBorder="1">
      <alignment vertical="center"/>
    </xf>
    <xf numFmtId="0" fontId="14" fillId="9" borderId="156" xfId="6" applyFont="1" applyFill="1" applyBorder="1" applyAlignment="1">
      <alignment horizontal="center"/>
    </xf>
    <xf numFmtId="0" fontId="14" fillId="0" borderId="156" xfId="6" applyFont="1" applyBorder="1" applyAlignment="1">
      <alignment horizontal="center"/>
    </xf>
  </cellXfs>
  <cellStyles count="7">
    <cellStyle name="パーセント" xfId="1" builtinId="5"/>
    <cellStyle name="標準" xfId="0" builtinId="0"/>
    <cellStyle name="標準_B級事故件数" xfId="2" xr:uid="{00000000-0005-0000-0000-000002000000}"/>
    <cellStyle name="標準_ＬＰガス事故集計（12月末080327版）" xfId="5" xr:uid="{00000000-0005-0000-0000-000003000000}"/>
    <cellStyle name="標準_死者" xfId="4" xr:uid="{00000000-0005-0000-0000-000004000000}"/>
    <cellStyle name="標準_重傷" xfId="3" xr:uid="{00000000-0005-0000-0000-000005000000}"/>
    <cellStyle name="標準_図１～３" xfId="6"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p\16&#24180;&#24180;&#22577;\&#22259;&#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Box/LP&#20107;&#25925;&#20316;&#26989;(&#27231;&#23494;&#24615;&#39640;&#65289;/&#20316;&#26989;&#29992;&#65288;&#20107;&#25925;&#27010;&#35201;&#31561;&#65289;/&#27010;&#35201;&#65288;H21&#65374;&#65289;&#30906;&#35469;&#20013;/&#20107;&#25925;&#24180;&#22577;&#20316;&#12426;/&#12304;&#20206;&#12475;&#12483;&#12488;&#29256;2&#12305;&#24179;&#25104;21&#24180;&#65324;&#65328;&#20107;&#25925;&#65288;12&#26376;&#20998;&#65289;1003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ownloads/&#22577;&#21578;&#26360;/&#22577;&#21578;&#26360;/&#20107;&#25925;&#24180;&#22577;&#20316;&#12426;/&#20107;&#25925;&#24180;&#22577;&#20316;&#12426;/&#12304;&#20206;&#12475;&#12483;&#12488;&#29256;2&#12305;&#24179;&#25104;21&#24180;&#65324;&#65328;&#20107;&#25925;&#65288;12&#26376;&#20998;&#65289;1003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図－１"/>
      <sheetName val="図－２"/>
      <sheetName val="図－３"/>
      <sheetName val="表１"/>
      <sheetName val="表２"/>
      <sheetName val="表３"/>
      <sheetName val="表４"/>
      <sheetName val="表５"/>
      <sheetName val="表６"/>
      <sheetName val="表７"/>
      <sheetName val="表８"/>
      <sheetName val="表９"/>
      <sheetName val="表10"/>
      <sheetName val="表11"/>
      <sheetName val="表1213"/>
      <sheetName val="表14"/>
      <sheetName val="表15"/>
      <sheetName val="表16①"/>
      <sheetName val="表16②"/>
      <sheetName val="表16③"/>
      <sheetName val="表17①"/>
      <sheetName val="表17②"/>
      <sheetName val="表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
      <sheetName val="集計表P1"/>
      <sheetName val="P2"/>
      <sheetName val="P3"/>
      <sheetName val="P4"/>
      <sheetName val="P5"/>
      <sheetName val="P6"/>
      <sheetName val="B級事故発生状況 "/>
      <sheetName val="各都道府県別事故件数"/>
      <sheetName val="バルク事故の推移"/>
      <sheetName val="質量販売事故の推移"/>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
      <sheetName val="集計表P1"/>
      <sheetName val="P2"/>
      <sheetName val="P3"/>
      <sheetName val="P4"/>
      <sheetName val="P5"/>
      <sheetName val="P6"/>
      <sheetName val="B級事故発生状況 "/>
      <sheetName val="各都道府県別事故件数"/>
      <sheetName val="バルク事故の推移"/>
      <sheetName val="質量販売事故の推移"/>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AN441"/>
  <sheetViews>
    <sheetView showGridLines="0" tabSelected="1" topLeftCell="A268" zoomScale="98" zoomScaleNormal="98" workbookViewId="0">
      <selection activeCell="S287" sqref="S287"/>
    </sheetView>
  </sheetViews>
  <sheetFormatPr defaultRowHeight="18" outlineLevelCol="1"/>
  <cols>
    <col min="1" max="1" width="1.75" customWidth="1"/>
    <col min="2" max="3" width="2.125" customWidth="1"/>
    <col min="4" max="4" width="15.375" customWidth="1"/>
    <col min="5" max="5" width="22.375" customWidth="1"/>
    <col min="6" max="10" width="8.25" customWidth="1"/>
    <col min="11" max="12" width="8.375" customWidth="1"/>
    <col min="13" max="13" width="8" customWidth="1"/>
    <col min="14" max="15" width="8.375" customWidth="1"/>
    <col min="16" max="16" width="8.875" customWidth="1"/>
    <col min="17" max="17" width="8.375" customWidth="1" outlineLevel="1"/>
    <col min="18" max="18" width="25.625" customWidth="1"/>
    <col min="19" max="19" width="8.375" customWidth="1"/>
    <col min="20" max="20" width="8.625" customWidth="1"/>
    <col min="28" max="31" width="7.875" customWidth="1"/>
    <col min="32" max="32" width="4.5" customWidth="1"/>
    <col min="33" max="33" width="21.625" customWidth="1"/>
  </cols>
  <sheetData>
    <row r="1" spans="4:26" s="363" customFormat="1" ht="45.75" customHeight="1" thickBot="1">
      <c r="D1" s="362" t="s">
        <v>0</v>
      </c>
    </row>
    <row r="2" spans="4:26" ht="59.25" customHeight="1" thickBot="1">
      <c r="E2" s="364"/>
      <c r="F2" s="365" t="s">
        <v>1</v>
      </c>
      <c r="G2" s="809" t="s">
        <v>2</v>
      </c>
      <c r="H2" s="365" t="s">
        <v>3</v>
      </c>
      <c r="I2" s="807" t="s">
        <v>4</v>
      </c>
      <c r="J2" s="810" t="s">
        <v>5</v>
      </c>
      <c r="K2" s="366" t="s">
        <v>6</v>
      </c>
      <c r="L2" s="367" t="s">
        <v>7</v>
      </c>
    </row>
    <row r="3" spans="4:26" s="368" customFormat="1">
      <c r="E3" s="369" t="s">
        <v>8</v>
      </c>
      <c r="F3" s="371">
        <v>203</v>
      </c>
      <c r="G3" s="372">
        <v>198</v>
      </c>
      <c r="H3" s="373">
        <v>220</v>
      </c>
      <c r="I3" s="370">
        <v>264</v>
      </c>
      <c r="J3" s="374">
        <v>194</v>
      </c>
      <c r="K3" s="375">
        <f>AVERAGE(F3:J3)</f>
        <v>215.8</v>
      </c>
      <c r="L3" s="376">
        <v>217</v>
      </c>
    </row>
    <row r="4" spans="4:26">
      <c r="D4" s="368"/>
      <c r="E4" s="377" t="s">
        <v>9</v>
      </c>
      <c r="F4" s="797">
        <v>-4.2452830188679247</v>
      </c>
      <c r="G4" s="796">
        <v>-2.4630541871921183</v>
      </c>
      <c r="H4" s="798">
        <v>11.111111111111111</v>
      </c>
      <c r="I4" s="797">
        <v>20</v>
      </c>
      <c r="J4" s="378">
        <v>-26.515151515151516</v>
      </c>
      <c r="K4" s="379" t="s">
        <v>10</v>
      </c>
      <c r="L4" s="380">
        <v>11.855670103092782</v>
      </c>
      <c r="M4" s="368"/>
      <c r="N4" s="368"/>
    </row>
    <row r="5" spans="4:26">
      <c r="D5" s="368"/>
      <c r="E5" s="377" t="s">
        <v>11</v>
      </c>
      <c r="F5" s="801">
        <v>1</v>
      </c>
      <c r="G5" s="799">
        <v>1</v>
      </c>
      <c r="H5" s="801">
        <v>1</v>
      </c>
      <c r="I5" s="800">
        <v>0</v>
      </c>
      <c r="J5" s="381">
        <v>0</v>
      </c>
      <c r="K5" s="382">
        <f>AVERAGE(F5:J5)</f>
        <v>0.6</v>
      </c>
      <c r="L5" s="383">
        <v>0</v>
      </c>
      <c r="M5" s="368"/>
      <c r="N5" s="368"/>
    </row>
    <row r="6" spans="4:26">
      <c r="D6" s="368"/>
      <c r="E6" s="384" t="s">
        <v>12</v>
      </c>
      <c r="F6" s="804">
        <v>0</v>
      </c>
      <c r="G6" s="802">
        <v>1</v>
      </c>
      <c r="H6" s="804">
        <v>1</v>
      </c>
      <c r="I6" s="803">
        <v>0</v>
      </c>
      <c r="J6" s="385">
        <v>0</v>
      </c>
      <c r="K6" s="386">
        <f>AVERAGE(F6:J6)</f>
        <v>0.4</v>
      </c>
      <c r="L6" s="387">
        <v>0</v>
      </c>
      <c r="M6" s="368"/>
      <c r="N6" s="368"/>
    </row>
    <row r="7" spans="4:26">
      <c r="D7" s="368"/>
      <c r="E7" s="384" t="s">
        <v>13</v>
      </c>
      <c r="F7" s="804">
        <v>32</v>
      </c>
      <c r="G7" s="802">
        <v>29</v>
      </c>
      <c r="H7" s="804">
        <v>21</v>
      </c>
      <c r="I7" s="803">
        <v>27</v>
      </c>
      <c r="J7" s="385">
        <v>37</v>
      </c>
      <c r="K7" s="386">
        <f>AVERAGE(F7:J7)</f>
        <v>29.2</v>
      </c>
      <c r="L7" s="387">
        <v>38</v>
      </c>
      <c r="M7" s="368"/>
      <c r="N7" s="368"/>
    </row>
    <row r="8" spans="4:26" ht="36.6" thickBot="1">
      <c r="D8" s="368"/>
      <c r="E8" s="388" t="s">
        <v>14</v>
      </c>
      <c r="F8" s="391">
        <v>8</v>
      </c>
      <c r="G8" s="389">
        <v>19</v>
      </c>
      <c r="H8" s="391">
        <v>0</v>
      </c>
      <c r="I8" s="390">
        <v>0</v>
      </c>
      <c r="J8" s="392">
        <v>0</v>
      </c>
      <c r="K8" s="393">
        <f>AVERAGE(F8:J8)</f>
        <v>5.4</v>
      </c>
      <c r="L8" s="394">
        <v>0</v>
      </c>
      <c r="M8" s="368"/>
      <c r="N8" s="368"/>
    </row>
    <row r="9" spans="4:26">
      <c r="D9" s="368"/>
      <c r="E9" s="395"/>
      <c r="F9" s="396"/>
      <c r="G9" s="396"/>
      <c r="H9" s="396"/>
      <c r="I9" s="396"/>
      <c r="J9" s="396"/>
      <c r="K9" s="397"/>
      <c r="L9" s="396"/>
      <c r="M9" s="368"/>
      <c r="N9" s="368"/>
    </row>
    <row r="10" spans="4:26" ht="30.75" customHeight="1">
      <c r="D10" s="368"/>
      <c r="E10" s="395"/>
      <c r="F10" s="396"/>
      <c r="G10" s="396"/>
      <c r="H10" s="396"/>
      <c r="I10" s="396"/>
      <c r="J10" s="396"/>
      <c r="K10" s="397"/>
      <c r="L10" s="396"/>
      <c r="M10" s="368"/>
      <c r="N10" s="368"/>
    </row>
    <row r="11" spans="4:26" ht="47.25" customHeight="1" thickBot="1">
      <c r="D11" s="362" t="s">
        <v>15</v>
      </c>
      <c r="F11" s="396"/>
      <c r="G11" s="396"/>
      <c r="H11" s="396"/>
      <c r="I11" s="396"/>
      <c r="J11" s="396"/>
      <c r="K11" s="396"/>
      <c r="L11" s="396"/>
      <c r="M11" s="396"/>
      <c r="N11" s="396"/>
      <c r="O11" s="368"/>
      <c r="P11" s="368"/>
    </row>
    <row r="12" spans="4:26" ht="60" customHeight="1" thickBot="1">
      <c r="D12" s="1002" t="s">
        <v>16</v>
      </c>
      <c r="E12" s="1003"/>
      <c r="F12" s="398" t="s">
        <v>17</v>
      </c>
      <c r="G12" s="809" t="s">
        <v>2</v>
      </c>
      <c r="H12" s="365" t="s">
        <v>3</v>
      </c>
      <c r="I12" s="807" t="s">
        <v>4</v>
      </c>
      <c r="J12" s="810" t="s">
        <v>5</v>
      </c>
      <c r="K12" s="366" t="s">
        <v>6</v>
      </c>
      <c r="L12" s="367" t="s">
        <v>7</v>
      </c>
    </row>
    <row r="13" spans="4:26" ht="30.75" customHeight="1">
      <c r="D13" s="1004" t="s">
        <v>18</v>
      </c>
      <c r="E13" s="1005"/>
      <c r="F13" s="401">
        <v>6</v>
      </c>
      <c r="G13" s="399">
        <v>0</v>
      </c>
      <c r="H13" s="401">
        <v>19</v>
      </c>
      <c r="I13" s="400">
        <v>27</v>
      </c>
      <c r="J13" s="402">
        <v>4</v>
      </c>
      <c r="K13" s="403">
        <f t="shared" ref="K13:K18" si="0">AVERAGE(F13:J13)</f>
        <v>11.2</v>
      </c>
      <c r="L13" s="404">
        <v>4</v>
      </c>
      <c r="Q13" s="791"/>
      <c r="R13" s="791">
        <v>1</v>
      </c>
      <c r="S13" s="791">
        <v>2</v>
      </c>
      <c r="T13" s="791">
        <v>3</v>
      </c>
      <c r="U13" s="791">
        <v>4</v>
      </c>
      <c r="V13" s="791">
        <v>5</v>
      </c>
      <c r="W13" s="791">
        <v>6</v>
      </c>
      <c r="X13" s="791">
        <v>7</v>
      </c>
      <c r="Y13" s="791">
        <v>8</v>
      </c>
      <c r="Z13" s="791">
        <v>9</v>
      </c>
    </row>
    <row r="14" spans="4:26" ht="30.75" customHeight="1">
      <c r="D14" s="1006" t="s">
        <v>19</v>
      </c>
      <c r="E14" s="1007"/>
      <c r="F14" s="4">
        <v>6</v>
      </c>
      <c r="G14" s="2">
        <v>0</v>
      </c>
      <c r="H14" s="4">
        <v>19</v>
      </c>
      <c r="I14" s="3">
        <v>25</v>
      </c>
      <c r="J14" s="405">
        <v>4</v>
      </c>
      <c r="K14" s="406">
        <f t="shared" si="0"/>
        <v>10.8</v>
      </c>
      <c r="L14" s="5">
        <v>4</v>
      </c>
      <c r="Q14" s="791" t="s">
        <v>20</v>
      </c>
      <c r="R14" s="791" t="s">
        <v>21</v>
      </c>
      <c r="S14" s="791" t="s">
        <v>22</v>
      </c>
      <c r="T14" s="791" t="s">
        <v>23</v>
      </c>
      <c r="U14" s="791" t="s">
        <v>24</v>
      </c>
      <c r="V14" s="791" t="s">
        <v>25</v>
      </c>
      <c r="W14" s="791" t="s">
        <v>26</v>
      </c>
      <c r="X14" s="791" t="s">
        <v>27</v>
      </c>
      <c r="Y14" s="791" t="s">
        <v>28</v>
      </c>
      <c r="Z14" s="791" t="s">
        <v>29</v>
      </c>
    </row>
    <row r="15" spans="4:26" ht="30.75" customHeight="1">
      <c r="D15" s="1008" t="s">
        <v>30</v>
      </c>
      <c r="E15" s="1009"/>
      <c r="F15" s="4">
        <v>0</v>
      </c>
      <c r="G15" s="2">
        <v>0</v>
      </c>
      <c r="H15" s="4">
        <v>0</v>
      </c>
      <c r="I15" s="3">
        <v>0</v>
      </c>
      <c r="J15" s="405">
        <v>0</v>
      </c>
      <c r="K15" s="406">
        <f t="shared" si="0"/>
        <v>0</v>
      </c>
      <c r="L15" s="5">
        <v>0</v>
      </c>
      <c r="Q15" s="791" t="s">
        <v>31</v>
      </c>
      <c r="R15" s="791" t="s">
        <v>31</v>
      </c>
      <c r="S15" s="791"/>
      <c r="T15" s="791"/>
      <c r="U15" s="791"/>
      <c r="V15" s="791"/>
      <c r="W15" s="791"/>
      <c r="X15" s="791"/>
      <c r="Y15" s="791"/>
      <c r="Z15" s="791"/>
    </row>
    <row r="16" spans="4:26" ht="30" customHeight="1">
      <c r="D16" s="1006" t="s">
        <v>32</v>
      </c>
      <c r="E16" s="1007"/>
      <c r="F16" s="4">
        <v>0</v>
      </c>
      <c r="G16" s="2">
        <v>0</v>
      </c>
      <c r="H16" s="4">
        <v>0</v>
      </c>
      <c r="I16" s="3">
        <v>2</v>
      </c>
      <c r="J16" s="405">
        <v>0</v>
      </c>
      <c r="K16" s="406">
        <f t="shared" si="0"/>
        <v>0.4</v>
      </c>
      <c r="L16" s="5">
        <v>0</v>
      </c>
      <c r="Q16" s="791" t="s">
        <v>33</v>
      </c>
      <c r="R16" s="791" t="s">
        <v>34</v>
      </c>
      <c r="S16" s="791" t="s">
        <v>35</v>
      </c>
      <c r="T16" s="791" t="s">
        <v>36</v>
      </c>
      <c r="U16" s="791" t="s">
        <v>37</v>
      </c>
      <c r="V16" s="791" t="s">
        <v>38</v>
      </c>
      <c r="W16" s="791" t="s">
        <v>39</v>
      </c>
      <c r="X16" s="791"/>
      <c r="Y16" s="791"/>
      <c r="Z16" s="791"/>
    </row>
    <row r="17" spans="4:40" ht="30" customHeight="1">
      <c r="D17" s="1008" t="s">
        <v>40</v>
      </c>
      <c r="E17" s="1009"/>
      <c r="F17" s="4">
        <v>0</v>
      </c>
      <c r="G17" s="2">
        <v>0</v>
      </c>
      <c r="H17" s="4">
        <v>0</v>
      </c>
      <c r="I17" s="3">
        <v>0</v>
      </c>
      <c r="J17" s="405">
        <v>0</v>
      </c>
      <c r="K17" s="406">
        <f t="shared" si="0"/>
        <v>0</v>
      </c>
      <c r="L17" s="5">
        <v>0</v>
      </c>
      <c r="Q17" s="791" t="s">
        <v>41</v>
      </c>
      <c r="R17" s="791" t="s">
        <v>42</v>
      </c>
      <c r="S17" s="791" t="s">
        <v>43</v>
      </c>
      <c r="T17" s="791" t="s">
        <v>44</v>
      </c>
      <c r="U17" s="791" t="s">
        <v>45</v>
      </c>
      <c r="V17" s="791" t="s">
        <v>46</v>
      </c>
      <c r="W17" s="791" t="s">
        <v>47</v>
      </c>
      <c r="X17" s="791" t="s">
        <v>48</v>
      </c>
      <c r="Y17" s="791" t="s">
        <v>49</v>
      </c>
      <c r="Z17" s="791"/>
    </row>
    <row r="18" spans="4:40" ht="30.75" customHeight="1" thickBot="1">
      <c r="D18" s="1010" t="s">
        <v>50</v>
      </c>
      <c r="E18" s="1011"/>
      <c r="F18" s="8">
        <v>0</v>
      </c>
      <c r="G18" s="6">
        <v>0</v>
      </c>
      <c r="H18" s="8">
        <v>0</v>
      </c>
      <c r="I18" s="7">
        <v>0</v>
      </c>
      <c r="J18" s="407">
        <v>0</v>
      </c>
      <c r="K18" s="408">
        <f t="shared" si="0"/>
        <v>0</v>
      </c>
      <c r="L18" s="9">
        <v>0</v>
      </c>
      <c r="R18" t="s">
        <v>51</v>
      </c>
      <c r="S18" t="s">
        <v>52</v>
      </c>
      <c r="T18" t="s">
        <v>53</v>
      </c>
      <c r="U18" t="s">
        <v>54</v>
      </c>
      <c r="V18" t="s">
        <v>55</v>
      </c>
      <c r="W18" t="s">
        <v>56</v>
      </c>
      <c r="X18" t="s">
        <v>57</v>
      </c>
      <c r="Y18" t="s">
        <v>58</v>
      </c>
      <c r="Z18" t="s">
        <v>59</v>
      </c>
      <c r="AA18" t="s">
        <v>60</v>
      </c>
      <c r="AB18" t="s">
        <v>61</v>
      </c>
      <c r="AC18" t="s">
        <v>62</v>
      </c>
      <c r="AD18" t="s">
        <v>63</v>
      </c>
      <c r="AE18" t="s">
        <v>64</v>
      </c>
      <c r="AF18" t="s">
        <v>65</v>
      </c>
      <c r="AG18" t="s">
        <v>66</v>
      </c>
      <c r="AH18" t="s">
        <v>67</v>
      </c>
      <c r="AI18" t="s">
        <v>68</v>
      </c>
      <c r="AJ18" t="s">
        <v>69</v>
      </c>
      <c r="AK18" t="s">
        <v>70</v>
      </c>
      <c r="AL18" t="s">
        <v>71</v>
      </c>
      <c r="AM18" t="s">
        <v>72</v>
      </c>
      <c r="AN18" t="s">
        <v>73</v>
      </c>
    </row>
    <row r="19" spans="4:40" ht="30.75" customHeight="1">
      <c r="D19" s="368" t="s">
        <v>74</v>
      </c>
      <c r="E19" s="395"/>
      <c r="F19" s="396"/>
      <c r="G19" s="396"/>
      <c r="H19" s="396"/>
      <c r="I19" s="396"/>
      <c r="J19" s="396"/>
      <c r="K19" s="397"/>
      <c r="L19" s="396"/>
      <c r="M19" s="368"/>
      <c r="N19" s="368"/>
    </row>
    <row r="20" spans="4:40" ht="30.75" customHeight="1">
      <c r="D20" s="362" t="s">
        <v>75</v>
      </c>
      <c r="E20" s="395"/>
      <c r="F20" s="396"/>
      <c r="G20" s="396"/>
      <c r="H20" s="396"/>
      <c r="I20" s="396"/>
      <c r="J20" s="396"/>
      <c r="K20" s="397"/>
      <c r="L20" s="396"/>
      <c r="M20" s="368"/>
      <c r="N20" s="368"/>
    </row>
    <row r="21" spans="4:40" ht="13.5" customHeight="1" thickBot="1">
      <c r="D21" s="362"/>
      <c r="E21" s="395"/>
      <c r="F21" s="396"/>
      <c r="G21" s="396"/>
      <c r="H21" s="396"/>
      <c r="I21" s="396"/>
      <c r="J21" s="396"/>
      <c r="K21" s="397"/>
      <c r="L21" s="396"/>
      <c r="M21" s="368"/>
      <c r="N21" s="368"/>
    </row>
    <row r="22" spans="4:40" ht="30" customHeight="1" thickTop="1" thickBot="1">
      <c r="D22" s="362"/>
      <c r="E22" s="409"/>
      <c r="F22" s="410"/>
      <c r="G22" s="410"/>
      <c r="H22" s="396"/>
      <c r="I22" s="396"/>
      <c r="J22" s="396"/>
      <c r="K22" s="397"/>
      <c r="L22" s="396"/>
      <c r="M22" s="983" t="s">
        <v>76</v>
      </c>
      <c r="N22" s="984"/>
    </row>
    <row r="23" spans="4:40" ht="60.75" customHeight="1" thickBot="1">
      <c r="D23" s="1012"/>
      <c r="E23" s="1013"/>
      <c r="F23" s="411" t="s">
        <v>1</v>
      </c>
      <c r="G23" s="412" t="s">
        <v>2</v>
      </c>
      <c r="H23" s="413" t="s">
        <v>3</v>
      </c>
      <c r="I23" s="414" t="s">
        <v>4</v>
      </c>
      <c r="J23" s="1028" t="s">
        <v>5</v>
      </c>
      <c r="K23" s="415" t="s">
        <v>6</v>
      </c>
      <c r="L23" s="416" t="s">
        <v>7</v>
      </c>
      <c r="M23" s="366" t="s">
        <v>6</v>
      </c>
      <c r="N23" s="367" t="str">
        <f>L23</f>
        <v>2024年</v>
      </c>
    </row>
    <row r="24" spans="4:40">
      <c r="D24" s="1014" t="s">
        <v>77</v>
      </c>
      <c r="E24" s="10" t="s">
        <v>78</v>
      </c>
      <c r="F24" s="417">
        <v>1</v>
      </c>
      <c r="G24" s="417">
        <v>1</v>
      </c>
      <c r="H24" s="418">
        <v>1</v>
      </c>
      <c r="I24" s="419">
        <v>0</v>
      </c>
      <c r="J24" s="420">
        <v>0</v>
      </c>
      <c r="K24" s="421">
        <f t="shared" ref="K24:K30" si="1">AVERAGE(F24:J24)</f>
        <v>0.6</v>
      </c>
      <c r="L24" s="422">
        <v>0</v>
      </c>
      <c r="M24" s="11"/>
      <c r="N24" s="12"/>
    </row>
    <row r="25" spans="4:40">
      <c r="D25" s="999"/>
      <c r="E25" s="13" t="s">
        <v>12</v>
      </c>
      <c r="F25" s="431">
        <v>0</v>
      </c>
      <c r="G25" s="431">
        <v>1</v>
      </c>
      <c r="H25" s="805">
        <v>1</v>
      </c>
      <c r="I25" s="423">
        <v>0</v>
      </c>
      <c r="J25" s="424">
        <v>0</v>
      </c>
      <c r="K25" s="425">
        <f t="shared" si="1"/>
        <v>0.4</v>
      </c>
      <c r="L25" s="806">
        <v>0</v>
      </c>
      <c r="M25" s="11"/>
      <c r="N25" s="14"/>
    </row>
    <row r="26" spans="4:40">
      <c r="D26" s="999"/>
      <c r="E26" s="13" t="s">
        <v>13</v>
      </c>
      <c r="F26" s="431">
        <v>8</v>
      </c>
      <c r="G26" s="431">
        <v>19</v>
      </c>
      <c r="H26" s="805">
        <v>0</v>
      </c>
      <c r="I26" s="423">
        <v>0</v>
      </c>
      <c r="J26" s="424">
        <v>0</v>
      </c>
      <c r="K26" s="425">
        <f t="shared" si="1"/>
        <v>5.4</v>
      </c>
      <c r="L26" s="806">
        <v>0</v>
      </c>
      <c r="M26" s="11"/>
      <c r="N26" s="14"/>
    </row>
    <row r="27" spans="4:40">
      <c r="D27" s="999" t="s">
        <v>79</v>
      </c>
      <c r="E27" s="15" t="s">
        <v>78</v>
      </c>
      <c r="F27" s="16">
        <v>0</v>
      </c>
      <c r="G27" s="16">
        <v>0</v>
      </c>
      <c r="H27" s="17">
        <v>0</v>
      </c>
      <c r="I27" s="426">
        <v>0</v>
      </c>
      <c r="J27" s="427">
        <v>0</v>
      </c>
      <c r="K27" s="425">
        <f t="shared" si="1"/>
        <v>0</v>
      </c>
      <c r="L27" s="18">
        <v>0</v>
      </c>
      <c r="M27" s="19">
        <f>$K$27/$K$24</f>
        <v>0</v>
      </c>
      <c r="N27" s="20">
        <f>$H$27/$H$24</f>
        <v>0</v>
      </c>
    </row>
    <row r="28" spans="4:40">
      <c r="D28" s="999"/>
      <c r="E28" s="13" t="s">
        <v>12</v>
      </c>
      <c r="F28" s="21">
        <v>0</v>
      </c>
      <c r="G28" s="21">
        <v>0</v>
      </c>
      <c r="H28" s="22">
        <v>0</v>
      </c>
      <c r="I28" s="65">
        <v>0</v>
      </c>
      <c r="J28" s="428">
        <v>0</v>
      </c>
      <c r="K28" s="425">
        <f t="shared" si="1"/>
        <v>0</v>
      </c>
      <c r="L28" s="23">
        <v>0</v>
      </c>
      <c r="M28" s="11"/>
      <c r="N28" s="14"/>
    </row>
    <row r="29" spans="4:40" ht="18.600000000000001" thickBot="1">
      <c r="D29" s="999"/>
      <c r="E29" s="13" t="s">
        <v>80</v>
      </c>
      <c r="F29" s="21">
        <v>0</v>
      </c>
      <c r="G29" s="21">
        <v>0</v>
      </c>
      <c r="H29" s="22">
        <v>0</v>
      </c>
      <c r="I29" s="65">
        <v>0</v>
      </c>
      <c r="J29" s="428">
        <v>0</v>
      </c>
      <c r="K29" s="425">
        <f t="shared" si="1"/>
        <v>0</v>
      </c>
      <c r="L29" s="23">
        <v>0</v>
      </c>
      <c r="M29" s="25"/>
      <c r="N29" s="26"/>
    </row>
    <row r="30" spans="4:40">
      <c r="D30" s="1029" t="s">
        <v>81</v>
      </c>
      <c r="E30" s="27" t="s">
        <v>78</v>
      </c>
      <c r="F30" s="28">
        <v>202</v>
      </c>
      <c r="G30" s="28">
        <v>197</v>
      </c>
      <c r="H30" s="29">
        <v>219</v>
      </c>
      <c r="I30" s="429">
        <v>264</v>
      </c>
      <c r="J30" s="430">
        <v>194</v>
      </c>
      <c r="K30" s="425">
        <f t="shared" si="1"/>
        <v>215.2</v>
      </c>
      <c r="L30" s="30">
        <v>217</v>
      </c>
      <c r="M30" s="31"/>
      <c r="N30" s="32"/>
    </row>
    <row r="31" spans="4:40">
      <c r="D31" s="1000"/>
      <c r="E31" s="33" t="s">
        <v>82</v>
      </c>
      <c r="F31" s="34">
        <v>25</v>
      </c>
      <c r="G31" s="34">
        <v>16</v>
      </c>
      <c r="H31" s="35">
        <v>26</v>
      </c>
      <c r="I31" s="432">
        <v>33</v>
      </c>
      <c r="J31" s="433">
        <v>34</v>
      </c>
      <c r="K31" s="425">
        <v>26.8</v>
      </c>
      <c r="L31" s="36">
        <v>34</v>
      </c>
      <c r="M31" s="37"/>
      <c r="N31" s="38"/>
    </row>
    <row r="32" spans="4:40">
      <c r="D32" s="1000"/>
      <c r="E32" s="33" t="s">
        <v>83</v>
      </c>
      <c r="F32" s="34">
        <v>177</v>
      </c>
      <c r="G32" s="34">
        <v>181</v>
      </c>
      <c r="H32" s="35">
        <v>193</v>
      </c>
      <c r="I32" s="432">
        <v>231</v>
      </c>
      <c r="J32" s="433">
        <v>160</v>
      </c>
      <c r="K32" s="425">
        <v>188.4</v>
      </c>
      <c r="L32" s="36">
        <v>183</v>
      </c>
      <c r="M32" s="37"/>
      <c r="N32" s="38"/>
    </row>
    <row r="33" spans="4:16" ht="18.600000000000001" thickBot="1">
      <c r="D33" s="1001"/>
      <c r="E33" s="39" t="s">
        <v>13</v>
      </c>
      <c r="F33" s="40">
        <v>24</v>
      </c>
      <c r="G33" s="40">
        <v>10</v>
      </c>
      <c r="H33" s="41">
        <v>21</v>
      </c>
      <c r="I33" s="434">
        <v>27</v>
      </c>
      <c r="J33" s="435">
        <v>37</v>
      </c>
      <c r="K33" s="436">
        <f>AVERAGE(F33:J33)</f>
        <v>23.8</v>
      </c>
      <c r="L33" s="42">
        <v>38</v>
      </c>
      <c r="M33" s="37"/>
      <c r="N33" s="38"/>
    </row>
    <row r="34" spans="4:16" ht="9.9499999999999993" customHeight="1">
      <c r="D34" s="437"/>
      <c r="E34" s="1"/>
      <c r="F34" s="43"/>
      <c r="G34" s="43"/>
      <c r="H34" s="43"/>
      <c r="I34" s="43"/>
      <c r="J34" s="43"/>
      <c r="K34" s="397"/>
      <c r="L34" s="43"/>
      <c r="M34" s="38"/>
      <c r="N34" s="38"/>
    </row>
    <row r="35" spans="4:16" ht="49.5" customHeight="1">
      <c r="D35" s="362" t="s">
        <v>84</v>
      </c>
    </row>
    <row r="36" spans="4:16" ht="8.1" customHeight="1" thickBot="1">
      <c r="D36" s="362"/>
    </row>
    <row r="37" spans="4:16" ht="22.5" customHeight="1" thickBot="1">
      <c r="D37" s="362"/>
      <c r="M37" s="985" t="s">
        <v>85</v>
      </c>
      <c r="N37" s="986"/>
    </row>
    <row r="38" spans="4:16" ht="60.75" customHeight="1" thickBot="1">
      <c r="D38" s="438" t="s">
        <v>86</v>
      </c>
      <c r="E38" s="439"/>
      <c r="F38" s="811" t="s">
        <v>1</v>
      </c>
      <c r="G38" s="809" t="s">
        <v>2</v>
      </c>
      <c r="H38" s="365" t="s">
        <v>3</v>
      </c>
      <c r="I38" s="807" t="s">
        <v>4</v>
      </c>
      <c r="J38" s="810" t="s">
        <v>5</v>
      </c>
      <c r="K38" s="366" t="s">
        <v>6</v>
      </c>
      <c r="L38" s="367" t="s">
        <v>7</v>
      </c>
      <c r="M38" s="366" t="s">
        <v>6</v>
      </c>
      <c r="N38" s="367" t="s">
        <v>87</v>
      </c>
    </row>
    <row r="39" spans="4:16" ht="18.600000000000001" thickBot="1">
      <c r="D39" s="987" t="s">
        <v>88</v>
      </c>
      <c r="E39" s="44" t="s">
        <v>8</v>
      </c>
      <c r="F39" s="441">
        <v>148</v>
      </c>
      <c r="G39" s="441">
        <v>148</v>
      </c>
      <c r="H39" s="442">
        <v>168</v>
      </c>
      <c r="I39" s="440">
        <v>205</v>
      </c>
      <c r="J39" s="443">
        <v>133</v>
      </c>
      <c r="K39" s="444">
        <f>AVERAGE(F39:J39)</f>
        <v>160.4</v>
      </c>
      <c r="L39" s="445">
        <v>162</v>
      </c>
      <c r="M39" s="446">
        <f>ROUND(+K39/$K$57,3)</f>
        <v>0.74299999999999999</v>
      </c>
      <c r="N39" s="447">
        <f>L39/L57</f>
        <v>0.74654377880184331</v>
      </c>
      <c r="O39" s="368"/>
      <c r="P39" s="368"/>
    </row>
    <row r="40" spans="4:16" ht="18.600000000000001" thickBot="1">
      <c r="D40" s="987"/>
      <c r="E40" s="46" t="s">
        <v>11</v>
      </c>
      <c r="F40" s="48">
        <v>0</v>
      </c>
      <c r="G40" s="48">
        <v>0</v>
      </c>
      <c r="H40" s="448">
        <v>0</v>
      </c>
      <c r="I40" s="47">
        <v>0</v>
      </c>
      <c r="J40" s="449">
        <v>0</v>
      </c>
      <c r="K40" s="450">
        <f>AVERAGE(F40:J40)</f>
        <v>0</v>
      </c>
      <c r="L40" s="49">
        <v>0</v>
      </c>
      <c r="M40" s="451"/>
      <c r="N40" s="452"/>
      <c r="O40" s="368"/>
      <c r="P40" s="368"/>
    </row>
    <row r="41" spans="4:16" ht="18.600000000000001" thickBot="1">
      <c r="D41" s="987"/>
      <c r="E41" s="13" t="s">
        <v>12</v>
      </c>
      <c r="F41" s="51">
        <v>0</v>
      </c>
      <c r="G41" s="51">
        <v>0</v>
      </c>
      <c r="H41" s="453">
        <v>0</v>
      </c>
      <c r="I41" s="50">
        <v>0</v>
      </c>
      <c r="J41" s="454">
        <v>0</v>
      </c>
      <c r="K41" s="455">
        <f>AVERAGE(F41:J41)</f>
        <v>0</v>
      </c>
      <c r="L41" s="52">
        <v>0</v>
      </c>
      <c r="M41" s="451"/>
      <c r="N41" s="452"/>
      <c r="O41" s="368"/>
      <c r="P41" s="368"/>
    </row>
    <row r="42" spans="4:16" ht="18.600000000000001" thickBot="1">
      <c r="D42" s="987"/>
      <c r="E42" s="53" t="s">
        <v>13</v>
      </c>
      <c r="F42" s="55">
        <v>0</v>
      </c>
      <c r="G42" s="55">
        <v>1</v>
      </c>
      <c r="H42" s="43">
        <v>1</v>
      </c>
      <c r="I42" s="54">
        <v>3</v>
      </c>
      <c r="J42" s="456">
        <v>0</v>
      </c>
      <c r="K42" s="406">
        <f>AVERAGE(F42:J42)</f>
        <v>1</v>
      </c>
      <c r="L42" s="56">
        <v>0</v>
      </c>
      <c r="M42" s="451"/>
      <c r="N42" s="452"/>
      <c r="O42" s="368"/>
      <c r="P42" s="368"/>
    </row>
    <row r="43" spans="4:16" ht="18.600000000000001" thickBot="1">
      <c r="D43" s="987"/>
      <c r="E43" s="13" t="s">
        <v>89</v>
      </c>
      <c r="F43" s="1030">
        <v>0</v>
      </c>
      <c r="G43" s="1030">
        <v>0</v>
      </c>
      <c r="H43" s="457">
        <v>0</v>
      </c>
      <c r="I43" s="1031">
        <v>0</v>
      </c>
      <c r="J43" s="1032">
        <v>0</v>
      </c>
      <c r="K43" s="455">
        <f t="shared" ref="K43" si="2">K41/K39</f>
        <v>0</v>
      </c>
      <c r="L43" s="1033">
        <v>0</v>
      </c>
      <c r="M43" s="451"/>
      <c r="N43" s="452"/>
      <c r="O43" s="368"/>
      <c r="P43" s="368"/>
    </row>
    <row r="44" spans="4:16" ht="18.600000000000001" thickBot="1">
      <c r="D44" s="987"/>
      <c r="E44" s="1034" t="s">
        <v>90</v>
      </c>
      <c r="F44" s="1035">
        <v>0</v>
      </c>
      <c r="G44" s="1035">
        <v>6.7567567567567571E-3</v>
      </c>
      <c r="H44" s="458">
        <v>5.9523809523809521E-3</v>
      </c>
      <c r="I44" s="1036">
        <v>1.4634146341463415E-2</v>
      </c>
      <c r="J44" s="1037">
        <v>0</v>
      </c>
      <c r="K44" s="459">
        <f t="shared" ref="K44" si="3">K42/K39</f>
        <v>6.2344139650872812E-3</v>
      </c>
      <c r="L44" s="1038">
        <v>0</v>
      </c>
      <c r="M44" s="451"/>
      <c r="N44" s="452"/>
      <c r="O44" s="368"/>
      <c r="P44" s="368"/>
    </row>
    <row r="45" spans="4:16" ht="18.600000000000001" thickBot="1">
      <c r="D45" s="987" t="s">
        <v>91</v>
      </c>
      <c r="E45" s="44" t="s">
        <v>8</v>
      </c>
      <c r="F45" s="441">
        <v>55</v>
      </c>
      <c r="G45" s="441">
        <v>50</v>
      </c>
      <c r="H45" s="442">
        <v>52</v>
      </c>
      <c r="I45" s="440">
        <v>59</v>
      </c>
      <c r="J45" s="443">
        <v>56</v>
      </c>
      <c r="K45" s="444">
        <f>AVERAGE(F45:J45)</f>
        <v>54.4</v>
      </c>
      <c r="L45" s="445">
        <v>49</v>
      </c>
      <c r="M45" s="446">
        <f>ROUND(+K45/$K$57,3)</f>
        <v>0.252</v>
      </c>
      <c r="N45" s="447">
        <f>L45/L57</f>
        <v>0.22580645161290322</v>
      </c>
      <c r="O45" s="368"/>
      <c r="P45" s="368"/>
    </row>
    <row r="46" spans="4:16" ht="18.600000000000001" thickBot="1">
      <c r="D46" s="987"/>
      <c r="E46" s="46" t="s">
        <v>11</v>
      </c>
      <c r="F46" s="48">
        <v>1</v>
      </c>
      <c r="G46" s="48">
        <v>1</v>
      </c>
      <c r="H46" s="448">
        <v>1</v>
      </c>
      <c r="I46" s="47">
        <v>0</v>
      </c>
      <c r="J46" s="449">
        <v>0</v>
      </c>
      <c r="K46" s="460">
        <f>AVERAGE(F46:J46)</f>
        <v>0.6</v>
      </c>
      <c r="L46" s="49">
        <v>0</v>
      </c>
      <c r="M46" s="451"/>
      <c r="N46" s="452"/>
      <c r="O46" s="368"/>
      <c r="P46" s="368"/>
    </row>
    <row r="47" spans="4:16" ht="18.600000000000001" thickBot="1">
      <c r="D47" s="987"/>
      <c r="E47" s="13" t="s">
        <v>12</v>
      </c>
      <c r="F47" s="58">
        <v>0</v>
      </c>
      <c r="G47" s="58">
        <v>1</v>
      </c>
      <c r="H47" s="461">
        <v>1</v>
      </c>
      <c r="I47" s="57">
        <v>0</v>
      </c>
      <c r="J47" s="462">
        <v>0</v>
      </c>
      <c r="K47" s="406">
        <f>AVERAGE(F47:J47)</f>
        <v>0.4</v>
      </c>
      <c r="L47" s="59">
        <v>0</v>
      </c>
      <c r="M47" s="451"/>
      <c r="N47" s="452"/>
      <c r="O47" s="368"/>
      <c r="P47" s="368"/>
    </row>
    <row r="48" spans="4:16" ht="18.600000000000001" thickBot="1">
      <c r="D48" s="987"/>
      <c r="E48" s="53" t="s">
        <v>13</v>
      </c>
      <c r="F48" s="55">
        <v>32</v>
      </c>
      <c r="G48" s="55">
        <v>28</v>
      </c>
      <c r="H48" s="43">
        <v>20</v>
      </c>
      <c r="I48" s="54">
        <v>24</v>
      </c>
      <c r="J48" s="456">
        <v>29</v>
      </c>
      <c r="K48" s="406">
        <f>AVERAGE(F48:J48)</f>
        <v>26.6</v>
      </c>
      <c r="L48" s="56">
        <v>27</v>
      </c>
      <c r="M48" s="451"/>
      <c r="N48" s="452"/>
      <c r="O48" s="368"/>
      <c r="P48" s="368"/>
    </row>
    <row r="49" spans="4:16" ht="18.600000000000001" thickBot="1">
      <c r="D49" s="987"/>
      <c r="E49" s="13" t="s">
        <v>89</v>
      </c>
      <c r="F49" s="1030">
        <v>0</v>
      </c>
      <c r="G49" s="1035">
        <v>0.02</v>
      </c>
      <c r="H49" s="458">
        <v>1.9230769230769232E-2</v>
      </c>
      <c r="I49" s="1036">
        <v>0</v>
      </c>
      <c r="J49" s="1037">
        <v>0</v>
      </c>
      <c r="K49" s="463">
        <f t="shared" ref="K49" si="4">K47/K45</f>
        <v>7.352941176470589E-3</v>
      </c>
      <c r="L49" s="1038">
        <v>0</v>
      </c>
      <c r="M49" s="451"/>
      <c r="N49" s="452"/>
      <c r="O49" s="368"/>
      <c r="P49" s="368"/>
    </row>
    <row r="50" spans="4:16" ht="18.600000000000001" thickBot="1">
      <c r="D50" s="987"/>
      <c r="E50" s="1034" t="s">
        <v>90</v>
      </c>
      <c r="F50" s="60">
        <v>0.58181818181818179</v>
      </c>
      <c r="G50" s="60">
        <v>0.56000000000000005</v>
      </c>
      <c r="H50" s="464">
        <v>0.38461538461538464</v>
      </c>
      <c r="I50" s="1036">
        <v>0.40677966101694918</v>
      </c>
      <c r="J50" s="1037">
        <v>0.5178571428571429</v>
      </c>
      <c r="K50" s="459">
        <f t="shared" ref="K50" si="5">K48/K45</f>
        <v>0.48897058823529416</v>
      </c>
      <c r="L50" s="61">
        <v>0.55102040816326525</v>
      </c>
      <c r="M50" s="451"/>
      <c r="N50" s="452"/>
      <c r="O50" s="368"/>
      <c r="P50" s="368"/>
    </row>
    <row r="51" spans="4:16">
      <c r="D51" s="988" t="s">
        <v>92</v>
      </c>
      <c r="E51" s="44" t="s">
        <v>8</v>
      </c>
      <c r="F51" s="63">
        <v>0</v>
      </c>
      <c r="G51" s="63">
        <v>0</v>
      </c>
      <c r="H51" s="465">
        <v>0</v>
      </c>
      <c r="I51" s="62">
        <v>0</v>
      </c>
      <c r="J51" s="466">
        <v>5</v>
      </c>
      <c r="K51" s="444">
        <f>AVERAGE(F51:J51)</f>
        <v>1</v>
      </c>
      <c r="L51" s="64">
        <v>6</v>
      </c>
      <c r="M51" s="446">
        <f>+K51/$K$57</f>
        <v>4.6339202965708986E-3</v>
      </c>
      <c r="N51" s="447">
        <f>L51/L57</f>
        <v>2.7649769585253458E-2</v>
      </c>
      <c r="O51" s="368"/>
      <c r="P51" s="368"/>
    </row>
    <row r="52" spans="4:16" ht="14.25" customHeight="1">
      <c r="D52" s="989"/>
      <c r="E52" s="46" t="s">
        <v>11</v>
      </c>
      <c r="F52" s="66">
        <v>0</v>
      </c>
      <c r="G52" s="66">
        <v>0</v>
      </c>
      <c r="H52" s="467">
        <v>0</v>
      </c>
      <c r="I52" s="65">
        <v>0</v>
      </c>
      <c r="J52" s="428">
        <v>0</v>
      </c>
      <c r="K52" s="460">
        <f>AVERAGE(F52:J52)</f>
        <v>0</v>
      </c>
      <c r="L52" s="67">
        <v>0</v>
      </c>
      <c r="M52" s="468"/>
      <c r="N52" s="452"/>
      <c r="O52" s="368"/>
      <c r="P52" s="368"/>
    </row>
    <row r="53" spans="4:16">
      <c r="D53" s="989"/>
      <c r="E53" s="13" t="s">
        <v>12</v>
      </c>
      <c r="F53" s="21">
        <v>0</v>
      </c>
      <c r="G53" s="21">
        <v>0</v>
      </c>
      <c r="H53" s="22">
        <v>0</v>
      </c>
      <c r="I53" s="68">
        <v>0</v>
      </c>
      <c r="J53" s="469">
        <v>0</v>
      </c>
      <c r="K53" s="406">
        <f>AVERAGE(F53:J53)</f>
        <v>0</v>
      </c>
      <c r="L53" s="23">
        <v>0</v>
      </c>
      <c r="M53" s="468"/>
      <c r="N53" s="452"/>
      <c r="O53" s="368"/>
      <c r="P53" s="368"/>
    </row>
    <row r="54" spans="4:16">
      <c r="D54" s="989"/>
      <c r="E54" s="53" t="s">
        <v>93</v>
      </c>
      <c r="F54" s="66">
        <v>0</v>
      </c>
      <c r="G54" s="66">
        <v>0</v>
      </c>
      <c r="H54" s="467">
        <v>0</v>
      </c>
      <c r="I54" s="65">
        <v>0</v>
      </c>
      <c r="J54" s="428">
        <v>8</v>
      </c>
      <c r="K54" s="406">
        <f>AVERAGE(F54:J54)</f>
        <v>1.6</v>
      </c>
      <c r="L54" s="67">
        <v>11</v>
      </c>
      <c r="M54" s="468"/>
      <c r="N54" s="452"/>
      <c r="O54" s="368"/>
      <c r="P54" s="368"/>
    </row>
    <row r="55" spans="4:16">
      <c r="D55" s="990"/>
      <c r="E55" s="70" t="s">
        <v>89</v>
      </c>
      <c r="F55" s="71" t="s">
        <v>94</v>
      </c>
      <c r="G55" s="71" t="s">
        <v>94</v>
      </c>
      <c r="H55" s="470" t="s">
        <v>94</v>
      </c>
      <c r="I55" s="72" t="s">
        <v>94</v>
      </c>
      <c r="J55" s="471">
        <v>0</v>
      </c>
      <c r="K55" s="463">
        <f>K53/K51</f>
        <v>0</v>
      </c>
      <c r="L55" s="73">
        <v>0</v>
      </c>
      <c r="M55" s="468"/>
      <c r="N55" s="452"/>
      <c r="O55" s="368"/>
      <c r="P55" s="368"/>
    </row>
    <row r="56" spans="4:16" ht="18.600000000000001" thickBot="1">
      <c r="D56" s="991"/>
      <c r="E56" s="74" t="s">
        <v>95</v>
      </c>
      <c r="F56" s="75" t="s">
        <v>94</v>
      </c>
      <c r="G56" s="75" t="s">
        <v>94</v>
      </c>
      <c r="H56" s="472" t="s">
        <v>94</v>
      </c>
      <c r="I56" s="76" t="s">
        <v>94</v>
      </c>
      <c r="J56" s="473">
        <v>1.6</v>
      </c>
      <c r="K56" s="459">
        <f>K54/K51</f>
        <v>1.6</v>
      </c>
      <c r="L56" s="77">
        <v>1.8333333333333333</v>
      </c>
      <c r="M56" s="474"/>
      <c r="N56" s="475"/>
      <c r="O56" s="368"/>
      <c r="P56" s="368"/>
    </row>
    <row r="57" spans="4:16">
      <c r="D57" s="992" t="s">
        <v>96</v>
      </c>
      <c r="E57" s="44" t="s">
        <v>8</v>
      </c>
      <c r="F57" s="78">
        <v>203</v>
      </c>
      <c r="G57" s="78">
        <v>198</v>
      </c>
      <c r="H57" s="476">
        <v>220</v>
      </c>
      <c r="I57" s="477">
        <v>264</v>
      </c>
      <c r="J57" s="478">
        <v>194</v>
      </c>
      <c r="K57" s="479">
        <f>AVERAGE(F57:J57)</f>
        <v>215.8</v>
      </c>
      <c r="L57" s="79">
        <v>217</v>
      </c>
      <c r="M57" s="480">
        <f>M39+M45+M51</f>
        <v>0.99963392029657094</v>
      </c>
      <c r="N57" s="481">
        <f>N39+N45+N51</f>
        <v>1</v>
      </c>
      <c r="O57" s="368"/>
      <c r="P57" s="368"/>
    </row>
    <row r="58" spans="4:16">
      <c r="D58" s="993"/>
      <c r="E58" s="80" t="s">
        <v>11</v>
      </c>
      <c r="F58" s="69">
        <v>1</v>
      </c>
      <c r="G58" s="69">
        <v>1</v>
      </c>
      <c r="H58" s="482">
        <v>1</v>
      </c>
      <c r="I58" s="81">
        <v>0</v>
      </c>
      <c r="J58" s="483">
        <v>0</v>
      </c>
      <c r="K58" s="460">
        <f>AVERAGE(F58:J58)</f>
        <v>0.6</v>
      </c>
      <c r="L58" s="82">
        <v>0</v>
      </c>
      <c r="M58" s="995"/>
      <c r="N58" s="997"/>
      <c r="O58" s="368"/>
      <c r="P58" s="368"/>
    </row>
    <row r="59" spans="4:16">
      <c r="D59" s="993"/>
      <c r="E59" s="13" t="s">
        <v>12</v>
      </c>
      <c r="F59" s="24">
        <v>0</v>
      </c>
      <c r="G59" s="24">
        <v>1</v>
      </c>
      <c r="H59" s="484">
        <v>1</v>
      </c>
      <c r="I59" s="83">
        <v>0</v>
      </c>
      <c r="J59" s="485">
        <v>0</v>
      </c>
      <c r="K59" s="406">
        <f>AVERAGE(F59:J59)</f>
        <v>0.4</v>
      </c>
      <c r="L59" s="84">
        <v>0</v>
      </c>
      <c r="M59" s="995"/>
      <c r="N59" s="997"/>
      <c r="O59" s="368"/>
      <c r="P59" s="368"/>
    </row>
    <row r="60" spans="4:16">
      <c r="D60" s="993"/>
      <c r="E60" s="13" t="s">
        <v>97</v>
      </c>
      <c r="F60" s="24">
        <v>32</v>
      </c>
      <c r="G60" s="24">
        <v>29</v>
      </c>
      <c r="H60" s="484">
        <v>21</v>
      </c>
      <c r="I60" s="83">
        <v>27</v>
      </c>
      <c r="J60" s="485">
        <v>37</v>
      </c>
      <c r="K60" s="406">
        <f>AVERAGE(F60:J60)</f>
        <v>29.2</v>
      </c>
      <c r="L60" s="84">
        <v>38</v>
      </c>
      <c r="M60" s="995"/>
      <c r="N60" s="997"/>
      <c r="O60" s="368"/>
      <c r="P60" s="368"/>
    </row>
    <row r="61" spans="4:16">
      <c r="D61" s="993"/>
      <c r="E61" s="46" t="s">
        <v>89</v>
      </c>
      <c r="F61" s="71">
        <v>0</v>
      </c>
      <c r="G61" s="71">
        <v>5.0505050505050509E-3</v>
      </c>
      <c r="H61" s="470">
        <v>4.5454545454545452E-3</v>
      </c>
      <c r="I61" s="72">
        <v>0</v>
      </c>
      <c r="J61" s="471">
        <v>0</v>
      </c>
      <c r="K61" s="463">
        <f t="shared" ref="K61" si="6">K59/K57</f>
        <v>1.8535681186283596E-3</v>
      </c>
      <c r="L61" s="73">
        <v>0</v>
      </c>
      <c r="M61" s="995"/>
      <c r="N61" s="997"/>
      <c r="O61" s="368"/>
      <c r="P61" s="368"/>
    </row>
    <row r="62" spans="4:16" ht="18.600000000000001" thickBot="1">
      <c r="D62" s="994"/>
      <c r="E62" s="74" t="s">
        <v>98</v>
      </c>
      <c r="F62" s="75">
        <v>0.15763546798029557</v>
      </c>
      <c r="G62" s="75">
        <v>0.14646464646464646</v>
      </c>
      <c r="H62" s="472">
        <v>9.5454545454545459E-2</v>
      </c>
      <c r="I62" s="76">
        <v>0.10227272727272728</v>
      </c>
      <c r="J62" s="473">
        <v>0.19072164948453607</v>
      </c>
      <c r="K62" s="459">
        <f t="shared" ref="K62" si="7">K60/K57</f>
        <v>0.13531047265987023</v>
      </c>
      <c r="L62" s="77">
        <v>0.17511520737327188</v>
      </c>
      <c r="M62" s="996"/>
      <c r="N62" s="998"/>
      <c r="O62" s="368"/>
      <c r="P62" s="368"/>
    </row>
    <row r="63" spans="4:16">
      <c r="D63" s="486"/>
      <c r="E63" s="1"/>
      <c r="F63" s="85"/>
      <c r="G63" s="85"/>
      <c r="H63" s="85"/>
      <c r="I63" s="85"/>
      <c r="J63" s="85"/>
      <c r="K63" s="487"/>
      <c r="L63" s="85"/>
      <c r="M63" s="488"/>
      <c r="N63" s="488"/>
      <c r="O63" s="368"/>
      <c r="P63" s="368"/>
    </row>
    <row r="64" spans="4:16" ht="35.1">
      <c r="D64" s="362" t="s">
        <v>99</v>
      </c>
    </row>
    <row r="65" spans="4:14" ht="11.45" customHeight="1" thickBot="1">
      <c r="D65" s="362"/>
    </row>
    <row r="66" spans="4:14" ht="49.5" customHeight="1" thickBot="1">
      <c r="D66" s="362"/>
      <c r="M66" s="925" t="s">
        <v>85</v>
      </c>
      <c r="N66" s="926"/>
    </row>
    <row r="67" spans="4:14" ht="60" customHeight="1" thickBot="1">
      <c r="D67" s="438" t="s">
        <v>86</v>
      </c>
      <c r="E67" s="439"/>
      <c r="F67" s="811" t="s">
        <v>1</v>
      </c>
      <c r="G67" s="809" t="s">
        <v>2</v>
      </c>
      <c r="H67" s="365" t="s">
        <v>3</v>
      </c>
      <c r="I67" s="807" t="s">
        <v>4</v>
      </c>
      <c r="J67" s="810" t="s">
        <v>5</v>
      </c>
      <c r="K67" s="366" t="s">
        <v>6</v>
      </c>
      <c r="L67" s="367" t="s">
        <v>7</v>
      </c>
      <c r="M67" s="489" t="s">
        <v>6</v>
      </c>
      <c r="N67" s="490" t="s">
        <v>87</v>
      </c>
    </row>
    <row r="68" spans="4:14" ht="18.75" customHeight="1">
      <c r="D68" s="92" t="s">
        <v>100</v>
      </c>
      <c r="E68" s="95" t="s">
        <v>8</v>
      </c>
      <c r="F68" s="97">
        <v>0</v>
      </c>
      <c r="G68" s="97">
        <v>0</v>
      </c>
      <c r="H68" s="501">
        <v>0</v>
      </c>
      <c r="I68" s="96">
        <v>0</v>
      </c>
      <c r="J68" s="502">
        <v>4</v>
      </c>
      <c r="K68" s="497">
        <f>AVERAGE(F68:J68)</f>
        <v>0.8</v>
      </c>
      <c r="L68" s="98">
        <v>5</v>
      </c>
      <c r="M68" s="499">
        <f>K68/K74</f>
        <v>1.1235955056179775E-2</v>
      </c>
      <c r="N68" s="500">
        <f>L68/L74</f>
        <v>6.097560975609756E-2</v>
      </c>
    </row>
    <row r="69" spans="4:14" ht="60" customHeight="1">
      <c r="D69" s="86"/>
      <c r="E69" s="89" t="s">
        <v>11</v>
      </c>
      <c r="F69" s="100">
        <v>0</v>
      </c>
      <c r="G69" s="100">
        <v>0</v>
      </c>
      <c r="H69" s="503">
        <v>0</v>
      </c>
      <c r="I69" s="99">
        <v>0</v>
      </c>
      <c r="J69" s="504">
        <v>0</v>
      </c>
      <c r="K69" s="505">
        <f>AVERAGE(F69:J69)</f>
        <v>0</v>
      </c>
      <c r="L69" s="101">
        <v>0</v>
      </c>
      <c r="M69" s="491"/>
      <c r="N69" s="492"/>
    </row>
    <row r="70" spans="4:14">
      <c r="D70" s="86"/>
      <c r="E70" s="102" t="s">
        <v>12</v>
      </c>
      <c r="F70" s="104">
        <v>0</v>
      </c>
      <c r="G70" s="104">
        <v>0</v>
      </c>
      <c r="H70" s="506">
        <v>0</v>
      </c>
      <c r="I70" s="103">
        <v>0</v>
      </c>
      <c r="J70" s="507">
        <v>0</v>
      </c>
      <c r="K70" s="508">
        <f>AVERAGE(F70:J70)</f>
        <v>0</v>
      </c>
      <c r="L70" s="105">
        <v>0</v>
      </c>
      <c r="M70" s="491"/>
      <c r="N70" s="492"/>
    </row>
    <row r="71" spans="4:14">
      <c r="D71" s="86"/>
      <c r="E71" s="106" t="s">
        <v>93</v>
      </c>
      <c r="F71" s="100">
        <v>0</v>
      </c>
      <c r="G71" s="100">
        <v>0</v>
      </c>
      <c r="H71" s="503">
        <v>0</v>
      </c>
      <c r="I71" s="99">
        <v>0</v>
      </c>
      <c r="J71" s="504">
        <v>7</v>
      </c>
      <c r="K71" s="508">
        <f>AVERAGE(F71:J71)</f>
        <v>1.4</v>
      </c>
      <c r="L71" s="101">
        <v>10</v>
      </c>
      <c r="M71" s="491"/>
      <c r="N71" s="492"/>
    </row>
    <row r="72" spans="4:14">
      <c r="D72" s="509"/>
      <c r="E72" s="102" t="s">
        <v>89</v>
      </c>
      <c r="F72" s="107" t="s">
        <v>94</v>
      </c>
      <c r="G72" s="107" t="s">
        <v>94</v>
      </c>
      <c r="H72" s="510" t="s">
        <v>94</v>
      </c>
      <c r="I72" s="108" t="s">
        <v>94</v>
      </c>
      <c r="J72" s="511">
        <v>0</v>
      </c>
      <c r="K72" s="109">
        <f t="shared" ref="K72" si="8">IFERROR(K70/K68,"-")</f>
        <v>0</v>
      </c>
      <c r="L72" s="109">
        <v>0</v>
      </c>
      <c r="M72" s="491"/>
      <c r="N72" s="492"/>
    </row>
    <row r="73" spans="4:14" ht="18.600000000000001" thickBot="1">
      <c r="D73" s="512"/>
      <c r="E73" s="110" t="s">
        <v>95</v>
      </c>
      <c r="F73" s="111" t="s">
        <v>94</v>
      </c>
      <c r="G73" s="111" t="s">
        <v>94</v>
      </c>
      <c r="H73" s="513" t="s">
        <v>94</v>
      </c>
      <c r="I73" s="112" t="s">
        <v>94</v>
      </c>
      <c r="J73" s="514">
        <v>1.75</v>
      </c>
      <c r="K73" s="113">
        <f t="shared" ref="K73" si="9">IFERROR(K71/K68,"-")</f>
        <v>1.7499999999999998</v>
      </c>
      <c r="L73" s="113">
        <v>2</v>
      </c>
      <c r="M73" s="515"/>
      <c r="N73" s="516"/>
    </row>
    <row r="74" spans="4:14" ht="18.600000000000001" thickBot="1">
      <c r="D74" s="518" t="s">
        <v>101</v>
      </c>
      <c r="E74" s="114" t="s">
        <v>8</v>
      </c>
      <c r="F74" s="115">
        <v>80</v>
      </c>
      <c r="G74" s="115">
        <v>53</v>
      </c>
      <c r="H74" s="519">
        <v>67</v>
      </c>
      <c r="I74" s="116">
        <v>75</v>
      </c>
      <c r="J74" s="520">
        <v>81</v>
      </c>
      <c r="K74" s="521">
        <f>AVERAGE(F74:J74)</f>
        <v>71.2</v>
      </c>
      <c r="L74" s="117">
        <v>82</v>
      </c>
      <c r="M74" s="522"/>
      <c r="N74" s="523"/>
    </row>
    <row r="75" spans="4:14">
      <c r="D75" s="524"/>
      <c r="E75" s="118"/>
      <c r="F75" s="119"/>
      <c r="G75" s="119"/>
      <c r="H75" s="119"/>
      <c r="I75" s="119"/>
      <c r="J75" s="119"/>
      <c r="K75" s="525"/>
      <c r="L75" s="119"/>
      <c r="M75" s="526"/>
      <c r="N75" s="526"/>
    </row>
    <row r="76" spans="4:14" ht="35.1">
      <c r="D76" s="362" t="s">
        <v>102</v>
      </c>
    </row>
    <row r="77" spans="4:14" ht="35.450000000000003" thickBot="1">
      <c r="D77" s="362"/>
    </row>
    <row r="78" spans="4:14" ht="35.450000000000003" thickBot="1">
      <c r="D78" s="362"/>
      <c r="M78" s="923" t="s">
        <v>103</v>
      </c>
      <c r="N78" s="924"/>
    </row>
    <row r="79" spans="4:14" ht="33.6" thickBot="1">
      <c r="D79" s="438" t="s">
        <v>86</v>
      </c>
      <c r="E79" s="439"/>
      <c r="F79" s="808" t="s">
        <v>1</v>
      </c>
      <c r="G79" s="809" t="s">
        <v>2</v>
      </c>
      <c r="H79" s="365" t="s">
        <v>3</v>
      </c>
      <c r="I79" s="807" t="s">
        <v>4</v>
      </c>
      <c r="J79" s="810" t="s">
        <v>5</v>
      </c>
      <c r="K79" s="366" t="s">
        <v>6</v>
      </c>
      <c r="L79" s="367" t="s">
        <v>7</v>
      </c>
      <c r="M79" s="489" t="s">
        <v>6</v>
      </c>
      <c r="N79" s="490" t="s">
        <v>87</v>
      </c>
    </row>
    <row r="80" spans="4:14" ht="18" customHeight="1">
      <c r="D80" s="1024" t="s">
        <v>104</v>
      </c>
      <c r="E80" s="1025"/>
      <c r="F80" s="977">
        <v>57</v>
      </c>
      <c r="G80" s="977">
        <v>39</v>
      </c>
      <c r="H80" s="978">
        <v>48</v>
      </c>
      <c r="I80" s="979">
        <v>56</v>
      </c>
      <c r="J80" s="980">
        <v>58</v>
      </c>
      <c r="K80" s="981">
        <f>AVERAGE(F80:J80)</f>
        <v>51.6</v>
      </c>
      <c r="L80" s="982">
        <v>55</v>
      </c>
      <c r="M80" s="975">
        <f>K80/$K$104</f>
        <v>0.23911028730305839</v>
      </c>
      <c r="N80" s="976">
        <f>L80/$L$104</f>
        <v>0.25345622119815669</v>
      </c>
    </row>
    <row r="81" spans="4:14" ht="18" customHeight="1">
      <c r="D81" s="1024"/>
      <c r="E81" s="1025"/>
      <c r="F81" s="969"/>
      <c r="G81" s="969"/>
      <c r="H81" s="970"/>
      <c r="I81" s="971"/>
      <c r="J81" s="972"/>
      <c r="K81" s="973"/>
      <c r="L81" s="974"/>
      <c r="M81" s="975"/>
      <c r="N81" s="976"/>
    </row>
    <row r="82" spans="4:14" ht="18" customHeight="1">
      <c r="D82" s="527"/>
      <c r="E82" s="120" t="s">
        <v>105</v>
      </c>
      <c r="F82" s="121">
        <v>16</v>
      </c>
      <c r="G82" s="121">
        <v>8</v>
      </c>
      <c r="H82" s="528">
        <v>9</v>
      </c>
      <c r="I82" s="529">
        <v>11</v>
      </c>
      <c r="J82" s="530">
        <v>9</v>
      </c>
      <c r="K82" s="123">
        <f>AVERAGE(F82:J82)</f>
        <v>10.6</v>
      </c>
      <c r="L82" s="122">
        <v>11</v>
      </c>
      <c r="M82" s="124"/>
      <c r="N82" s="125"/>
    </row>
    <row r="83" spans="4:14" ht="18" customHeight="1">
      <c r="D83" s="527"/>
      <c r="E83" s="126" t="s">
        <v>106</v>
      </c>
      <c r="F83" s="127">
        <v>3</v>
      </c>
      <c r="G83" s="127">
        <v>5</v>
      </c>
      <c r="H83" s="531">
        <v>14</v>
      </c>
      <c r="I83" s="128">
        <v>19</v>
      </c>
      <c r="J83" s="532">
        <v>9</v>
      </c>
      <c r="K83" s="123">
        <f>AVERAGE(F83:J83)</f>
        <v>10</v>
      </c>
      <c r="L83" s="129">
        <v>5</v>
      </c>
      <c r="M83" s="130"/>
      <c r="N83" s="131"/>
    </row>
    <row r="84" spans="4:14" ht="18" customHeight="1">
      <c r="D84" s="533"/>
      <c r="E84" s="132" t="s">
        <v>107</v>
      </c>
      <c r="F84" s="133">
        <v>16</v>
      </c>
      <c r="G84" s="133">
        <v>9</v>
      </c>
      <c r="H84" s="534">
        <v>5</v>
      </c>
      <c r="I84" s="128">
        <v>5</v>
      </c>
      <c r="J84" s="532">
        <v>7</v>
      </c>
      <c r="K84" s="123">
        <f>AVERAGE(F84:J84)</f>
        <v>8.4</v>
      </c>
      <c r="L84" s="134">
        <v>7</v>
      </c>
      <c r="M84" s="135"/>
      <c r="N84" s="136"/>
    </row>
    <row r="85" spans="4:14" ht="18" customHeight="1">
      <c r="D85" s="1039" t="s">
        <v>108</v>
      </c>
      <c r="E85" s="1040"/>
      <c r="F85" s="1041">
        <v>2</v>
      </c>
      <c r="G85" s="1041">
        <v>9</v>
      </c>
      <c r="H85" s="949">
        <v>5</v>
      </c>
      <c r="I85" s="1042">
        <v>7</v>
      </c>
      <c r="J85" s="1043">
        <v>6</v>
      </c>
      <c r="K85" s="953">
        <f>AVERAGE(F85:J85)</f>
        <v>5.8</v>
      </c>
      <c r="L85" s="1044">
        <v>7</v>
      </c>
      <c r="M85" s="1045">
        <f>K85/$K$104</f>
        <v>2.6876737720111211E-2</v>
      </c>
      <c r="N85" s="966">
        <f>L85/$L$104</f>
        <v>3.2258064516129031E-2</v>
      </c>
    </row>
    <row r="86" spans="4:14" ht="18" customHeight="1">
      <c r="D86" s="1022"/>
      <c r="E86" s="1023"/>
      <c r="F86" s="959"/>
      <c r="G86" s="959"/>
      <c r="H86" s="960"/>
      <c r="I86" s="961"/>
      <c r="J86" s="962"/>
      <c r="K86" s="963"/>
      <c r="L86" s="964"/>
      <c r="M86" s="965"/>
      <c r="N86" s="967"/>
    </row>
    <row r="87" spans="4:14" ht="18" customHeight="1">
      <c r="D87" s="1039" t="s">
        <v>109</v>
      </c>
      <c r="E87" s="1040"/>
      <c r="F87" s="1041">
        <v>43</v>
      </c>
      <c r="G87" s="1041">
        <v>46</v>
      </c>
      <c r="H87" s="949">
        <v>41</v>
      </c>
      <c r="I87" s="1042">
        <v>65</v>
      </c>
      <c r="J87" s="1043">
        <v>45</v>
      </c>
      <c r="K87" s="953">
        <f>AVERAGE(F87:J87)</f>
        <v>48</v>
      </c>
      <c r="L87" s="1044">
        <v>39</v>
      </c>
      <c r="M87" s="1045">
        <f>K87/$K$104</f>
        <v>0.22242817423540315</v>
      </c>
      <c r="N87" s="966">
        <f>L87/$L$104</f>
        <v>0.17972350230414746</v>
      </c>
    </row>
    <row r="88" spans="4:14" ht="18" customHeight="1">
      <c r="D88" s="1026"/>
      <c r="E88" s="1027"/>
      <c r="F88" s="969"/>
      <c r="G88" s="969"/>
      <c r="H88" s="970"/>
      <c r="I88" s="971"/>
      <c r="J88" s="972"/>
      <c r="K88" s="973"/>
      <c r="L88" s="974"/>
      <c r="M88" s="975"/>
      <c r="N88" s="976"/>
    </row>
    <row r="89" spans="4:14" ht="18" customHeight="1">
      <c r="D89" s="535"/>
      <c r="E89" s="120" t="s">
        <v>110</v>
      </c>
      <c r="F89" s="121">
        <v>19</v>
      </c>
      <c r="G89" s="121">
        <v>18</v>
      </c>
      <c r="H89" s="528">
        <v>17</v>
      </c>
      <c r="I89" s="529">
        <v>21</v>
      </c>
      <c r="J89" s="530">
        <v>9</v>
      </c>
      <c r="K89" s="123">
        <f>AVERAGE(F89:J89)</f>
        <v>16.8</v>
      </c>
      <c r="L89" s="122">
        <v>12</v>
      </c>
      <c r="M89" s="124"/>
      <c r="N89" s="125"/>
    </row>
    <row r="90" spans="4:14" ht="18" customHeight="1">
      <c r="D90" s="535"/>
      <c r="E90" s="126" t="s">
        <v>111</v>
      </c>
      <c r="F90" s="127">
        <v>13</v>
      </c>
      <c r="G90" s="127">
        <v>10</v>
      </c>
      <c r="H90" s="531">
        <v>6</v>
      </c>
      <c r="I90" s="128">
        <v>9</v>
      </c>
      <c r="J90" s="532">
        <v>11</v>
      </c>
      <c r="K90" s="123">
        <f>AVERAGE(F90:J90)</f>
        <v>9.8000000000000007</v>
      </c>
      <c r="L90" s="129">
        <v>8</v>
      </c>
      <c r="M90" s="130"/>
      <c r="N90" s="131"/>
    </row>
    <row r="91" spans="4:14" ht="18" customHeight="1">
      <c r="D91" s="536"/>
      <c r="E91" s="132" t="s">
        <v>112</v>
      </c>
      <c r="F91" s="133">
        <v>2</v>
      </c>
      <c r="G91" s="133">
        <v>8</v>
      </c>
      <c r="H91" s="534">
        <v>12</v>
      </c>
      <c r="I91" s="128">
        <v>8</v>
      </c>
      <c r="J91" s="532">
        <v>4</v>
      </c>
      <c r="K91" s="123">
        <f>AVERAGE(F91:J91)</f>
        <v>6.8</v>
      </c>
      <c r="L91" s="134">
        <v>7</v>
      </c>
      <c r="M91" s="130"/>
      <c r="N91" s="136"/>
    </row>
    <row r="92" spans="4:14" ht="18" customHeight="1">
      <c r="D92" s="1039" t="s">
        <v>113</v>
      </c>
      <c r="E92" s="1040"/>
      <c r="F92" s="1041">
        <v>66</v>
      </c>
      <c r="G92" s="1041">
        <v>71</v>
      </c>
      <c r="H92" s="949">
        <v>81</v>
      </c>
      <c r="I92" s="1042">
        <v>85</v>
      </c>
      <c r="J92" s="1043">
        <v>63</v>
      </c>
      <c r="K92" s="953">
        <f>AVERAGE(F92:J92)</f>
        <v>73.2</v>
      </c>
      <c r="L92" s="1044">
        <v>85</v>
      </c>
      <c r="M92" s="1045">
        <f>K92/$K$104</f>
        <v>0.33920296570898978</v>
      </c>
      <c r="N92" s="966">
        <f>L92/$L$104</f>
        <v>0.39170506912442399</v>
      </c>
    </row>
    <row r="93" spans="4:14" ht="18" customHeight="1">
      <c r="D93" s="1026"/>
      <c r="E93" s="1027"/>
      <c r="F93" s="969"/>
      <c r="G93" s="969"/>
      <c r="H93" s="970"/>
      <c r="I93" s="971"/>
      <c r="J93" s="972"/>
      <c r="K93" s="973"/>
      <c r="L93" s="974"/>
      <c r="M93" s="975"/>
      <c r="N93" s="976"/>
    </row>
    <row r="94" spans="4:14" ht="18" customHeight="1">
      <c r="D94" s="537"/>
      <c r="E94" s="137" t="s">
        <v>114</v>
      </c>
      <c r="F94" s="121">
        <v>1</v>
      </c>
      <c r="G94" s="121">
        <v>3</v>
      </c>
      <c r="H94" s="528">
        <v>3</v>
      </c>
      <c r="I94" s="529">
        <v>5</v>
      </c>
      <c r="J94" s="530">
        <v>3</v>
      </c>
      <c r="K94" s="123">
        <f t="shared" ref="K94:K100" si="10">AVERAGE(F94:J94)</f>
        <v>3</v>
      </c>
      <c r="L94" s="122">
        <v>4</v>
      </c>
      <c r="M94" s="124"/>
      <c r="N94" s="125"/>
    </row>
    <row r="95" spans="4:14" ht="18" customHeight="1">
      <c r="D95" s="537"/>
      <c r="E95" s="138" t="s">
        <v>115</v>
      </c>
      <c r="F95" s="127">
        <v>0</v>
      </c>
      <c r="G95" s="127">
        <v>0</v>
      </c>
      <c r="H95" s="531">
        <v>3</v>
      </c>
      <c r="I95" s="128">
        <v>1</v>
      </c>
      <c r="J95" s="532">
        <v>1</v>
      </c>
      <c r="K95" s="123">
        <f t="shared" si="10"/>
        <v>1</v>
      </c>
      <c r="L95" s="129">
        <v>3</v>
      </c>
      <c r="M95" s="130"/>
      <c r="N95" s="131"/>
    </row>
    <row r="96" spans="4:14" ht="18" customHeight="1">
      <c r="D96" s="537"/>
      <c r="E96" s="138" t="s">
        <v>116</v>
      </c>
      <c r="F96" s="127">
        <v>58</v>
      </c>
      <c r="G96" s="127">
        <v>54</v>
      </c>
      <c r="H96" s="531">
        <v>64</v>
      </c>
      <c r="I96" s="128">
        <v>73</v>
      </c>
      <c r="J96" s="532">
        <v>58</v>
      </c>
      <c r="K96" s="123">
        <f t="shared" si="10"/>
        <v>61.4</v>
      </c>
      <c r="L96" s="129">
        <v>71</v>
      </c>
      <c r="M96" s="130"/>
      <c r="N96" s="131"/>
    </row>
    <row r="97" spans="4:14" ht="18" customHeight="1">
      <c r="D97" s="538"/>
      <c r="E97" s="139" t="s">
        <v>117</v>
      </c>
      <c r="F97" s="133">
        <v>5</v>
      </c>
      <c r="G97" s="133">
        <v>13</v>
      </c>
      <c r="H97" s="534">
        <v>11</v>
      </c>
      <c r="I97" s="128">
        <v>5</v>
      </c>
      <c r="J97" s="532">
        <v>1</v>
      </c>
      <c r="K97" s="123">
        <f t="shared" si="10"/>
        <v>7</v>
      </c>
      <c r="L97" s="134">
        <v>4</v>
      </c>
      <c r="M97" s="135"/>
      <c r="N97" s="136"/>
    </row>
    <row r="98" spans="4:14" ht="18" customHeight="1">
      <c r="D98" s="1046" t="s">
        <v>118</v>
      </c>
      <c r="E98" s="1047"/>
      <c r="F98" s="140">
        <v>9</v>
      </c>
      <c r="G98" s="140">
        <v>1</v>
      </c>
      <c r="H98" s="539">
        <v>21</v>
      </c>
      <c r="I98" s="141">
        <v>28</v>
      </c>
      <c r="J98" s="540">
        <v>4</v>
      </c>
      <c r="K98" s="143">
        <f t="shared" si="10"/>
        <v>12.6</v>
      </c>
      <c r="L98" s="142">
        <v>6</v>
      </c>
      <c r="M98" s="1045">
        <f>K98/$K$104</f>
        <v>5.8387395736793322E-2</v>
      </c>
      <c r="N98" s="966">
        <f>L98/$L$104</f>
        <v>2.7649769585253458E-2</v>
      </c>
    </row>
    <row r="99" spans="4:14" ht="18" customHeight="1">
      <c r="D99" s="541"/>
      <c r="E99" s="137" t="s">
        <v>119</v>
      </c>
      <c r="F99" s="542">
        <v>6</v>
      </c>
      <c r="G99" s="542">
        <v>0</v>
      </c>
      <c r="H99" s="543">
        <v>19</v>
      </c>
      <c r="I99" s="544">
        <v>27</v>
      </c>
      <c r="J99" s="545">
        <v>4</v>
      </c>
      <c r="K99" s="816">
        <f t="shared" si="10"/>
        <v>11.2</v>
      </c>
      <c r="L99" s="542">
        <v>4</v>
      </c>
      <c r="M99" s="965"/>
      <c r="N99" s="967"/>
    </row>
    <row r="100" spans="4:14" ht="18" customHeight="1">
      <c r="D100" s="1039" t="s">
        <v>120</v>
      </c>
      <c r="E100" s="1040"/>
      <c r="F100" s="968">
        <v>1</v>
      </c>
      <c r="G100" s="1041">
        <v>8</v>
      </c>
      <c r="H100" s="949">
        <v>6</v>
      </c>
      <c r="I100" s="1042">
        <v>5</v>
      </c>
      <c r="J100" s="1043">
        <v>5</v>
      </c>
      <c r="K100" s="953">
        <f t="shared" si="10"/>
        <v>5</v>
      </c>
      <c r="L100" s="1043">
        <v>3</v>
      </c>
      <c r="M100" s="1045">
        <f>K100/$K$104</f>
        <v>2.3169601482854494E-2</v>
      </c>
      <c r="N100" s="966">
        <f>L100/$L$104</f>
        <v>1.3824884792626729E-2</v>
      </c>
    </row>
    <row r="101" spans="4:14" ht="18" customHeight="1">
      <c r="D101" s="1022"/>
      <c r="E101" s="1023"/>
      <c r="F101" s="968"/>
      <c r="G101" s="959"/>
      <c r="H101" s="960"/>
      <c r="I101" s="961"/>
      <c r="J101" s="962"/>
      <c r="K101" s="963"/>
      <c r="L101" s="962"/>
      <c r="M101" s="965"/>
      <c r="N101" s="967"/>
    </row>
    <row r="102" spans="4:14" ht="18" customHeight="1">
      <c r="D102" s="1048" t="s">
        <v>121</v>
      </c>
      <c r="E102" s="1049"/>
      <c r="F102" s="1041">
        <v>25</v>
      </c>
      <c r="G102" s="1041">
        <v>24</v>
      </c>
      <c r="H102" s="949">
        <v>18</v>
      </c>
      <c r="I102" s="1042">
        <v>18</v>
      </c>
      <c r="J102" s="1043">
        <v>13</v>
      </c>
      <c r="K102" s="953">
        <f>AVERAGE(F102:J102)</f>
        <v>19.600000000000001</v>
      </c>
      <c r="L102" s="1044">
        <v>22</v>
      </c>
      <c r="M102" s="1045">
        <f>K102/$K$104</f>
        <v>9.0824837812789619E-2</v>
      </c>
      <c r="N102" s="966">
        <f>L102/$L$104</f>
        <v>0.10138248847926268</v>
      </c>
    </row>
    <row r="103" spans="4:14" ht="18" customHeight="1">
      <c r="D103" s="1015"/>
      <c r="E103" s="1016"/>
      <c r="F103" s="959"/>
      <c r="G103" s="959"/>
      <c r="H103" s="960"/>
      <c r="I103" s="961"/>
      <c r="J103" s="962"/>
      <c r="K103" s="963"/>
      <c r="L103" s="964"/>
      <c r="M103" s="965"/>
      <c r="N103" s="967"/>
    </row>
    <row r="104" spans="4:14" ht="18" customHeight="1">
      <c r="D104" s="1050" t="s">
        <v>122</v>
      </c>
      <c r="E104" s="1051"/>
      <c r="F104" s="1041">
        <v>203</v>
      </c>
      <c r="G104" s="1041">
        <v>198</v>
      </c>
      <c r="H104" s="949">
        <v>220</v>
      </c>
      <c r="I104" s="1042">
        <v>264</v>
      </c>
      <c r="J104" s="1043">
        <v>194</v>
      </c>
      <c r="K104" s="953">
        <f>AVERAGE(F104:J104)</f>
        <v>215.8</v>
      </c>
      <c r="L104" s="1044">
        <v>217</v>
      </c>
      <c r="M104" s="1052">
        <f>SUM(M80:M103)</f>
        <v>1</v>
      </c>
      <c r="N104" s="957">
        <f>SUM(N80:N103)</f>
        <v>1</v>
      </c>
    </row>
    <row r="105" spans="4:14" ht="18" customHeight="1" thickBot="1">
      <c r="D105" s="1017"/>
      <c r="E105" s="1018"/>
      <c r="F105" s="948"/>
      <c r="G105" s="948"/>
      <c r="H105" s="950"/>
      <c r="I105" s="951"/>
      <c r="J105" s="952"/>
      <c r="K105" s="954"/>
      <c r="L105" s="955"/>
      <c r="M105" s="956"/>
      <c r="N105" s="958"/>
    </row>
    <row r="106" spans="4:14" ht="13.5" customHeight="1"/>
    <row r="107" spans="4:14" ht="17.25" customHeight="1">
      <c r="D107" s="362" t="s">
        <v>123</v>
      </c>
    </row>
    <row r="108" spans="4:14" ht="13.5" customHeight="1" thickBot="1">
      <c r="D108" s="362"/>
    </row>
    <row r="109" spans="4:14" ht="18.600000000000001" thickBot="1">
      <c r="M109" s="923" t="s">
        <v>103</v>
      </c>
      <c r="N109" s="924"/>
    </row>
    <row r="110" spans="4:14" ht="33.6" thickBot="1">
      <c r="D110" s="438" t="s">
        <v>124</v>
      </c>
      <c r="E110" s="144"/>
      <c r="F110" s="546" t="s">
        <v>1</v>
      </c>
      <c r="G110" s="809" t="s">
        <v>2</v>
      </c>
      <c r="H110" s="365" t="s">
        <v>3</v>
      </c>
      <c r="I110" s="807" t="s">
        <v>4</v>
      </c>
      <c r="J110" s="810" t="s">
        <v>5</v>
      </c>
      <c r="K110" s="366" t="s">
        <v>6</v>
      </c>
      <c r="L110" s="367" t="s">
        <v>7</v>
      </c>
      <c r="M110" s="489" t="s">
        <v>6</v>
      </c>
      <c r="N110" s="490" t="s">
        <v>87</v>
      </c>
    </row>
    <row r="111" spans="4:14">
      <c r="D111" s="92" t="s">
        <v>125</v>
      </c>
      <c r="E111" s="145" t="s">
        <v>78</v>
      </c>
      <c r="F111" s="146">
        <v>57</v>
      </c>
      <c r="G111" s="146">
        <v>39</v>
      </c>
      <c r="H111" s="547">
        <v>48</v>
      </c>
      <c r="I111" s="45">
        <v>56</v>
      </c>
      <c r="J111" s="548">
        <v>58</v>
      </c>
      <c r="K111" s="549">
        <f t="shared" ref="K111:K130" si="11">AVERAGE(F111:J111)</f>
        <v>51.6</v>
      </c>
      <c r="L111" s="147">
        <v>55</v>
      </c>
      <c r="M111" s="148">
        <f>K111/K127</f>
        <v>0.23911028730305839</v>
      </c>
      <c r="N111" s="149">
        <f>L111/L127</f>
        <v>0.25345622119815669</v>
      </c>
    </row>
    <row r="112" spans="4:14" ht="17.25" customHeight="1">
      <c r="D112" s="150"/>
      <c r="E112" s="151" t="s">
        <v>11</v>
      </c>
      <c r="F112" s="153">
        <v>1</v>
      </c>
      <c r="G112" s="153">
        <v>0</v>
      </c>
      <c r="H112" s="550">
        <v>0</v>
      </c>
      <c r="I112" s="152">
        <v>0</v>
      </c>
      <c r="J112" s="355">
        <v>0</v>
      </c>
      <c r="K112" s="551">
        <f t="shared" si="11"/>
        <v>0.2</v>
      </c>
      <c r="L112" s="154">
        <v>0</v>
      </c>
      <c r="M112" s="552"/>
      <c r="N112" s="492"/>
    </row>
    <row r="113" spans="4:18" ht="13.5" customHeight="1">
      <c r="D113" s="155"/>
      <c r="E113" s="156" t="s">
        <v>12</v>
      </c>
      <c r="F113" s="158">
        <v>0</v>
      </c>
      <c r="G113" s="158">
        <v>0</v>
      </c>
      <c r="H113" s="553">
        <v>0</v>
      </c>
      <c r="I113" s="157">
        <v>0</v>
      </c>
      <c r="J113" s="554">
        <v>0</v>
      </c>
      <c r="K113" s="555">
        <f t="shared" si="11"/>
        <v>0</v>
      </c>
      <c r="L113" s="159">
        <v>0</v>
      </c>
      <c r="M113" s="552"/>
      <c r="N113" s="492"/>
    </row>
    <row r="114" spans="4:18" ht="18.600000000000001" thickBot="1">
      <c r="D114" s="160"/>
      <c r="E114" s="161" t="s">
        <v>13</v>
      </c>
      <c r="F114" s="163">
        <v>26</v>
      </c>
      <c r="G114" s="163">
        <v>3</v>
      </c>
      <c r="H114" s="361">
        <v>13</v>
      </c>
      <c r="I114" s="162">
        <v>16</v>
      </c>
      <c r="J114" s="556">
        <v>24</v>
      </c>
      <c r="K114" s="557">
        <f t="shared" si="11"/>
        <v>16.399999999999999</v>
      </c>
      <c r="L114" s="164">
        <v>19</v>
      </c>
      <c r="M114" s="558"/>
      <c r="N114" s="516"/>
    </row>
    <row r="115" spans="4:18">
      <c r="D115" s="92" t="s">
        <v>126</v>
      </c>
      <c r="E115" s="145" t="s">
        <v>78</v>
      </c>
      <c r="F115" s="166">
        <v>44</v>
      </c>
      <c r="G115" s="166">
        <v>46</v>
      </c>
      <c r="H115" s="559">
        <v>41</v>
      </c>
      <c r="I115" s="167">
        <v>65</v>
      </c>
      <c r="J115" s="560">
        <v>45</v>
      </c>
      <c r="K115" s="561">
        <f t="shared" si="11"/>
        <v>48.2</v>
      </c>
      <c r="L115" s="168">
        <v>39</v>
      </c>
      <c r="M115" s="169">
        <f>K115/K127</f>
        <v>0.22335495829471733</v>
      </c>
      <c r="N115" s="149">
        <f>L115/L127</f>
        <v>0.17972350230414746</v>
      </c>
    </row>
    <row r="116" spans="4:18">
      <c r="D116" s="562"/>
      <c r="E116" s="170" t="s">
        <v>11</v>
      </c>
      <c r="F116" s="172">
        <v>0</v>
      </c>
      <c r="G116" s="172">
        <v>0</v>
      </c>
      <c r="H116" s="563">
        <v>0</v>
      </c>
      <c r="I116" s="173">
        <v>0</v>
      </c>
      <c r="J116" s="564">
        <v>0</v>
      </c>
      <c r="K116" s="565">
        <f t="shared" si="11"/>
        <v>0</v>
      </c>
      <c r="L116" s="174">
        <v>0</v>
      </c>
      <c r="M116" s="552"/>
      <c r="N116" s="566"/>
      <c r="R116" s="567"/>
    </row>
    <row r="117" spans="4:18">
      <c r="D117" s="562"/>
      <c r="E117" s="156" t="s">
        <v>12</v>
      </c>
      <c r="F117" s="158">
        <v>0</v>
      </c>
      <c r="G117" s="158">
        <v>0</v>
      </c>
      <c r="H117" s="553">
        <v>0</v>
      </c>
      <c r="I117" s="157">
        <v>0</v>
      </c>
      <c r="J117" s="554">
        <v>0</v>
      </c>
      <c r="K117" s="568">
        <f t="shared" si="11"/>
        <v>0</v>
      </c>
      <c r="L117" s="159">
        <v>0</v>
      </c>
      <c r="M117" s="552"/>
      <c r="N117" s="566"/>
    </row>
    <row r="118" spans="4:18" ht="18.600000000000001" thickBot="1">
      <c r="D118" s="569"/>
      <c r="E118" s="161" t="s">
        <v>13</v>
      </c>
      <c r="F118" s="163">
        <v>2</v>
      </c>
      <c r="G118" s="163">
        <v>1</v>
      </c>
      <c r="H118" s="361">
        <v>1</v>
      </c>
      <c r="I118" s="162">
        <v>3</v>
      </c>
      <c r="J118" s="556">
        <v>8</v>
      </c>
      <c r="K118" s="570">
        <f t="shared" si="11"/>
        <v>3</v>
      </c>
      <c r="L118" s="164">
        <v>3</v>
      </c>
      <c r="M118" s="558"/>
      <c r="N118" s="571"/>
    </row>
    <row r="119" spans="4:18">
      <c r="D119" s="942" t="s">
        <v>127</v>
      </c>
      <c r="E119" s="145" t="s">
        <v>78</v>
      </c>
      <c r="F119" s="175">
        <v>2</v>
      </c>
      <c r="G119" s="175">
        <v>9</v>
      </c>
      <c r="H119" s="572">
        <v>5</v>
      </c>
      <c r="I119" s="165">
        <v>7</v>
      </c>
      <c r="J119" s="573">
        <v>6</v>
      </c>
      <c r="K119" s="549">
        <f t="shared" si="11"/>
        <v>5.8</v>
      </c>
      <c r="L119" s="176">
        <v>7</v>
      </c>
      <c r="M119" s="177">
        <f>K119/K127</f>
        <v>2.6876737720111211E-2</v>
      </c>
      <c r="N119" s="178">
        <f>L119/L127</f>
        <v>3.2258064516129031E-2</v>
      </c>
    </row>
    <row r="120" spans="4:18" ht="13.5" customHeight="1">
      <c r="D120" s="943"/>
      <c r="E120" s="170" t="s">
        <v>11</v>
      </c>
      <c r="F120" s="172">
        <v>0</v>
      </c>
      <c r="G120" s="172">
        <v>0</v>
      </c>
      <c r="H120" s="563">
        <v>0</v>
      </c>
      <c r="I120" s="173">
        <v>0</v>
      </c>
      <c r="J120" s="564">
        <v>0</v>
      </c>
      <c r="K120" s="551">
        <f t="shared" si="11"/>
        <v>0</v>
      </c>
      <c r="L120" s="174">
        <v>0</v>
      </c>
      <c r="M120" s="552"/>
      <c r="N120" s="566"/>
    </row>
    <row r="121" spans="4:18" ht="13.5" customHeight="1">
      <c r="D121" s="943"/>
      <c r="E121" s="156" t="s">
        <v>12</v>
      </c>
      <c r="F121" s="158">
        <v>0</v>
      </c>
      <c r="G121" s="158">
        <v>0</v>
      </c>
      <c r="H121" s="553">
        <v>0</v>
      </c>
      <c r="I121" s="157">
        <v>0</v>
      </c>
      <c r="J121" s="554">
        <v>0</v>
      </c>
      <c r="K121" s="557">
        <f t="shared" si="11"/>
        <v>0</v>
      </c>
      <c r="L121" s="159">
        <v>0</v>
      </c>
      <c r="M121" s="552"/>
      <c r="N121" s="566"/>
    </row>
    <row r="122" spans="4:18" ht="13.5" customHeight="1" thickBot="1">
      <c r="D122" s="944"/>
      <c r="E122" s="161" t="s">
        <v>13</v>
      </c>
      <c r="F122" s="163">
        <v>1</v>
      </c>
      <c r="G122" s="163">
        <v>2</v>
      </c>
      <c r="H122" s="361">
        <v>0</v>
      </c>
      <c r="I122" s="162">
        <v>0</v>
      </c>
      <c r="J122" s="556">
        <v>2</v>
      </c>
      <c r="K122" s="574">
        <f t="shared" si="11"/>
        <v>1</v>
      </c>
      <c r="L122" s="164">
        <v>7</v>
      </c>
      <c r="M122" s="558"/>
      <c r="N122" s="571"/>
    </row>
    <row r="123" spans="4:18" ht="13.5" customHeight="1">
      <c r="D123" s="575" t="s">
        <v>128</v>
      </c>
      <c r="E123" s="179" t="s">
        <v>8</v>
      </c>
      <c r="F123" s="166">
        <v>100</v>
      </c>
      <c r="G123" s="166">
        <v>104</v>
      </c>
      <c r="H123" s="559">
        <v>126</v>
      </c>
      <c r="I123" s="167">
        <v>136</v>
      </c>
      <c r="J123" s="560">
        <v>85</v>
      </c>
      <c r="K123" s="561">
        <f t="shared" si="11"/>
        <v>110.2</v>
      </c>
      <c r="L123" s="168">
        <v>116</v>
      </c>
      <c r="M123" s="180">
        <f>K123/K127</f>
        <v>0.51065801668211308</v>
      </c>
      <c r="N123" s="181">
        <f>L123/L127</f>
        <v>0.53456221198156684</v>
      </c>
    </row>
    <row r="124" spans="4:18" ht="13.5" customHeight="1">
      <c r="D124" s="562"/>
      <c r="E124" s="170" t="s">
        <v>11</v>
      </c>
      <c r="F124" s="172">
        <v>0</v>
      </c>
      <c r="G124" s="172">
        <v>1</v>
      </c>
      <c r="H124" s="563">
        <v>1</v>
      </c>
      <c r="I124" s="173">
        <v>0</v>
      </c>
      <c r="J124" s="564">
        <v>0</v>
      </c>
      <c r="K124" s="555">
        <f t="shared" si="11"/>
        <v>0.4</v>
      </c>
      <c r="L124" s="174">
        <v>0</v>
      </c>
      <c r="M124" s="552"/>
      <c r="N124" s="566"/>
    </row>
    <row r="125" spans="4:18" ht="14.25" customHeight="1">
      <c r="D125" s="562"/>
      <c r="E125" s="156" t="s">
        <v>12</v>
      </c>
      <c r="F125" s="158">
        <v>0</v>
      </c>
      <c r="G125" s="158">
        <v>1</v>
      </c>
      <c r="H125" s="553">
        <v>1</v>
      </c>
      <c r="I125" s="157">
        <v>0</v>
      </c>
      <c r="J125" s="554">
        <v>0</v>
      </c>
      <c r="K125" s="557">
        <f t="shared" si="11"/>
        <v>0.4</v>
      </c>
      <c r="L125" s="159">
        <v>0</v>
      </c>
      <c r="M125" s="552"/>
      <c r="N125" s="566"/>
    </row>
    <row r="126" spans="4:18" ht="11.45" customHeight="1" thickBot="1">
      <c r="D126" s="569"/>
      <c r="E126" s="161" t="s">
        <v>13</v>
      </c>
      <c r="F126" s="163">
        <v>3</v>
      </c>
      <c r="G126" s="163">
        <v>23</v>
      </c>
      <c r="H126" s="361">
        <v>7</v>
      </c>
      <c r="I126" s="162">
        <v>8</v>
      </c>
      <c r="J126" s="556">
        <v>3</v>
      </c>
      <c r="K126" s="574">
        <f t="shared" si="11"/>
        <v>8.8000000000000007</v>
      </c>
      <c r="L126" s="164">
        <v>9</v>
      </c>
      <c r="M126" s="558"/>
      <c r="N126" s="571"/>
    </row>
    <row r="127" spans="4:18" ht="27" customHeight="1">
      <c r="D127" s="945" t="s">
        <v>96</v>
      </c>
      <c r="E127" s="44" t="s">
        <v>8</v>
      </c>
      <c r="F127" s="183">
        <v>203</v>
      </c>
      <c r="G127" s="183">
        <v>198</v>
      </c>
      <c r="H127" s="576">
        <v>220</v>
      </c>
      <c r="I127" s="184">
        <v>264</v>
      </c>
      <c r="J127" s="577">
        <v>194</v>
      </c>
      <c r="K127" s="561">
        <f t="shared" si="11"/>
        <v>215.8</v>
      </c>
      <c r="L127" s="185">
        <v>217</v>
      </c>
      <c r="M127" s="578">
        <f>M111+M115+M119+M123</f>
        <v>1</v>
      </c>
      <c r="N127" s="447">
        <f>N111+N115+N119+N123</f>
        <v>1</v>
      </c>
    </row>
    <row r="128" spans="4:18" ht="10.5" customHeight="1">
      <c r="D128" s="946"/>
      <c r="E128" s="89" t="s">
        <v>11</v>
      </c>
      <c r="F128" s="579">
        <v>1</v>
      </c>
      <c r="G128" s="579">
        <v>1</v>
      </c>
      <c r="H128" s="581">
        <v>1</v>
      </c>
      <c r="I128" s="580">
        <v>0</v>
      </c>
      <c r="J128" s="582">
        <v>0</v>
      </c>
      <c r="K128" s="568">
        <f t="shared" si="11"/>
        <v>0.6</v>
      </c>
      <c r="L128" s="583">
        <v>0</v>
      </c>
      <c r="M128" s="584"/>
      <c r="N128" s="585"/>
    </row>
    <row r="129" spans="2:16" ht="16.5" customHeight="1">
      <c r="D129" s="946"/>
      <c r="E129" s="90" t="s">
        <v>12</v>
      </c>
      <c r="F129" s="188">
        <v>0</v>
      </c>
      <c r="G129" s="188">
        <v>1</v>
      </c>
      <c r="H129" s="586">
        <v>1</v>
      </c>
      <c r="I129" s="189">
        <v>0</v>
      </c>
      <c r="J129" s="587">
        <v>0</v>
      </c>
      <c r="K129" s="568">
        <f t="shared" si="11"/>
        <v>0.4</v>
      </c>
      <c r="L129" s="190">
        <v>0</v>
      </c>
      <c r="M129" s="584"/>
      <c r="N129" s="585"/>
    </row>
    <row r="130" spans="2:16" ht="18.600000000000001" thickBot="1">
      <c r="D130" s="947"/>
      <c r="E130" s="191" t="s">
        <v>13</v>
      </c>
      <c r="F130" s="192">
        <v>32</v>
      </c>
      <c r="G130" s="192">
        <v>29</v>
      </c>
      <c r="H130" s="588">
        <v>21</v>
      </c>
      <c r="I130" s="193">
        <v>27</v>
      </c>
      <c r="J130" s="589">
        <v>37</v>
      </c>
      <c r="K130" s="570">
        <f t="shared" si="11"/>
        <v>29.2</v>
      </c>
      <c r="L130" s="195">
        <v>38</v>
      </c>
      <c r="M130" s="590"/>
      <c r="N130" s="591"/>
    </row>
    <row r="133" spans="2:16" ht="35.1">
      <c r="D133" s="362" t="s">
        <v>129</v>
      </c>
    </row>
    <row r="134" spans="2:16" ht="35.450000000000003" thickBot="1">
      <c r="D134" s="362"/>
    </row>
    <row r="135" spans="2:16" ht="18.600000000000001" thickBot="1">
      <c r="M135" s="925" t="s">
        <v>130</v>
      </c>
      <c r="N135" s="926"/>
      <c r="O135" s="925" t="s">
        <v>131</v>
      </c>
      <c r="P135" s="926"/>
    </row>
    <row r="136" spans="2:16" ht="33.6" thickBot="1">
      <c r="B136" s="927" t="s">
        <v>132</v>
      </c>
      <c r="C136" s="928"/>
      <c r="D136" s="928"/>
      <c r="E136" s="439"/>
      <c r="F136" s="546" t="s">
        <v>1</v>
      </c>
      <c r="G136" s="809" t="s">
        <v>2</v>
      </c>
      <c r="H136" s="365" t="s">
        <v>3</v>
      </c>
      <c r="I136" s="807" t="s">
        <v>4</v>
      </c>
      <c r="J136" s="810" t="s">
        <v>5</v>
      </c>
      <c r="K136" s="366" t="s">
        <v>6</v>
      </c>
      <c r="L136" s="367" t="s">
        <v>7</v>
      </c>
      <c r="M136" s="489" t="s">
        <v>6</v>
      </c>
      <c r="N136" s="490" t="s">
        <v>87</v>
      </c>
      <c r="O136" s="592" t="s">
        <v>6</v>
      </c>
      <c r="P136" s="490" t="str">
        <f>N136</f>
        <v>2024年</v>
      </c>
    </row>
    <row r="137" spans="2:16">
      <c r="B137" s="929" t="s">
        <v>133</v>
      </c>
      <c r="C137" s="932" t="s">
        <v>134</v>
      </c>
      <c r="D137" s="933"/>
      <c r="E137" s="196" t="s">
        <v>135</v>
      </c>
      <c r="F137" s="197">
        <v>72</v>
      </c>
      <c r="G137" s="197">
        <v>84</v>
      </c>
      <c r="H137" s="593">
        <v>85</v>
      </c>
      <c r="I137" s="94">
        <v>131</v>
      </c>
      <c r="J137" s="594">
        <v>59</v>
      </c>
      <c r="K137" s="497">
        <f t="shared" ref="K137:K181" si="12">AVERAGE(F137:J137)</f>
        <v>86.2</v>
      </c>
      <c r="L137" s="198">
        <v>76</v>
      </c>
      <c r="M137" s="446">
        <f>K137/K$177</f>
        <v>0.39944392956441149</v>
      </c>
      <c r="N137" s="149">
        <f>L137/L$177</f>
        <v>0.35023041474654376</v>
      </c>
      <c r="O137" s="595"/>
      <c r="P137" s="596"/>
    </row>
    <row r="138" spans="2:16">
      <c r="B138" s="930"/>
      <c r="C138" s="934"/>
      <c r="D138" s="935"/>
      <c r="E138" s="199" t="s">
        <v>11</v>
      </c>
      <c r="F138" s="171">
        <v>1</v>
      </c>
      <c r="G138" s="171">
        <v>0</v>
      </c>
      <c r="H138" s="597">
        <v>1</v>
      </c>
      <c r="I138" s="200">
        <v>0</v>
      </c>
      <c r="J138" s="598">
        <v>0</v>
      </c>
      <c r="K138" s="505">
        <f t="shared" si="12"/>
        <v>0.4</v>
      </c>
      <c r="L138" s="201">
        <v>0</v>
      </c>
      <c r="M138" s="202"/>
      <c r="N138" s="203"/>
      <c r="O138" s="204">
        <f>K138/K$178</f>
        <v>0.66666666666666674</v>
      </c>
      <c r="P138" s="203">
        <v>0</v>
      </c>
    </row>
    <row r="139" spans="2:16">
      <c r="B139" s="930"/>
      <c r="C139" s="934"/>
      <c r="D139" s="935"/>
      <c r="E139" s="205" t="s">
        <v>12</v>
      </c>
      <c r="F139" s="207">
        <v>0</v>
      </c>
      <c r="G139" s="207">
        <v>0</v>
      </c>
      <c r="H139" s="599">
        <v>1</v>
      </c>
      <c r="I139" s="206">
        <v>0</v>
      </c>
      <c r="J139" s="600">
        <v>0</v>
      </c>
      <c r="K139" s="508">
        <f t="shared" si="12"/>
        <v>0.2</v>
      </c>
      <c r="L139" s="208">
        <v>0</v>
      </c>
      <c r="M139" s="209"/>
      <c r="N139" s="210"/>
      <c r="O139" s="211"/>
      <c r="P139" s="210"/>
    </row>
    <row r="140" spans="2:16" ht="18.600000000000001" thickBot="1">
      <c r="B140" s="930"/>
      <c r="C140" s="934"/>
      <c r="D140" s="935"/>
      <c r="E140" s="205" t="s">
        <v>13</v>
      </c>
      <c r="F140" s="213">
        <v>12</v>
      </c>
      <c r="G140" s="213">
        <v>2</v>
      </c>
      <c r="H140" s="601">
        <v>4</v>
      </c>
      <c r="I140" s="212">
        <v>6</v>
      </c>
      <c r="J140" s="602">
        <v>7</v>
      </c>
      <c r="K140" s="508">
        <f t="shared" si="12"/>
        <v>6.2</v>
      </c>
      <c r="L140" s="214">
        <v>3</v>
      </c>
      <c r="M140" s="215"/>
      <c r="N140" s="216"/>
      <c r="O140" s="217"/>
      <c r="P140" s="216"/>
    </row>
    <row r="141" spans="2:16">
      <c r="B141" s="930"/>
      <c r="C141" s="932" t="s">
        <v>136</v>
      </c>
      <c r="D141" s="933"/>
      <c r="E141" s="196" t="s">
        <v>135</v>
      </c>
      <c r="F141" s="197">
        <v>50</v>
      </c>
      <c r="G141" s="197">
        <v>59</v>
      </c>
      <c r="H141" s="593">
        <v>68</v>
      </c>
      <c r="I141" s="94">
        <v>58</v>
      </c>
      <c r="J141" s="594">
        <v>54</v>
      </c>
      <c r="K141" s="497">
        <f t="shared" si="12"/>
        <v>57.8</v>
      </c>
      <c r="L141" s="198">
        <v>59</v>
      </c>
      <c r="M141" s="603">
        <f>K141/K$177</f>
        <v>0.26784059314179792</v>
      </c>
      <c r="N141" s="222">
        <f>L141/L$177</f>
        <v>0.27188940092165897</v>
      </c>
      <c r="O141" s="220"/>
      <c r="P141" s="219"/>
    </row>
    <row r="142" spans="2:16">
      <c r="B142" s="930"/>
      <c r="C142" s="934"/>
      <c r="D142" s="935"/>
      <c r="E142" s="199" t="s">
        <v>11</v>
      </c>
      <c r="F142" s="224">
        <v>0</v>
      </c>
      <c r="G142" s="224">
        <v>0</v>
      </c>
      <c r="H142" s="604">
        <v>0</v>
      </c>
      <c r="I142" s="223">
        <v>0</v>
      </c>
      <c r="J142" s="605">
        <v>0</v>
      </c>
      <c r="K142" s="505">
        <f t="shared" si="12"/>
        <v>0</v>
      </c>
      <c r="L142" s="201">
        <v>0</v>
      </c>
      <c r="M142" s="218"/>
      <c r="N142" s="219"/>
      <c r="O142" s="204">
        <f>K142/K$178</f>
        <v>0</v>
      </c>
      <c r="P142" s="203">
        <v>0</v>
      </c>
    </row>
    <row r="143" spans="2:16">
      <c r="B143" s="930"/>
      <c r="C143" s="934"/>
      <c r="D143" s="935"/>
      <c r="E143" s="205" t="s">
        <v>12</v>
      </c>
      <c r="F143" s="213">
        <v>0</v>
      </c>
      <c r="G143" s="213">
        <v>0</v>
      </c>
      <c r="H143" s="601">
        <v>0</v>
      </c>
      <c r="I143" s="212">
        <v>0</v>
      </c>
      <c r="J143" s="602">
        <v>0</v>
      </c>
      <c r="K143" s="508">
        <f t="shared" si="12"/>
        <v>0</v>
      </c>
      <c r="L143" s="214">
        <v>0</v>
      </c>
      <c r="M143" s="218"/>
      <c r="N143" s="219"/>
      <c r="O143" s="220"/>
      <c r="P143" s="219"/>
    </row>
    <row r="144" spans="2:16" ht="18.600000000000001" thickBot="1">
      <c r="B144" s="930"/>
      <c r="C144" s="934"/>
      <c r="D144" s="935"/>
      <c r="E144" s="205" t="s">
        <v>13</v>
      </c>
      <c r="F144" s="213">
        <v>2</v>
      </c>
      <c r="G144" s="213">
        <v>2</v>
      </c>
      <c r="H144" s="601">
        <v>4</v>
      </c>
      <c r="I144" s="212">
        <v>3</v>
      </c>
      <c r="J144" s="602">
        <v>4</v>
      </c>
      <c r="K144" s="508">
        <f t="shared" si="12"/>
        <v>3</v>
      </c>
      <c r="L144" s="214">
        <v>2</v>
      </c>
      <c r="M144" s="590"/>
      <c r="N144" s="591"/>
      <c r="O144" s="606"/>
      <c r="P144" s="591"/>
    </row>
    <row r="145" spans="2:16">
      <c r="B145" s="930"/>
      <c r="C145" s="932" t="s">
        <v>137</v>
      </c>
      <c r="D145" s="933"/>
      <c r="E145" s="225" t="s">
        <v>135</v>
      </c>
      <c r="F145" s="226">
        <v>1</v>
      </c>
      <c r="G145" s="226">
        <v>2</v>
      </c>
      <c r="H145" s="607">
        <v>0</v>
      </c>
      <c r="I145" s="221">
        <v>0</v>
      </c>
      <c r="J145" s="608">
        <v>0</v>
      </c>
      <c r="K145" s="497">
        <f t="shared" si="12"/>
        <v>0.6</v>
      </c>
      <c r="L145" s="227">
        <v>0</v>
      </c>
      <c r="M145" s="603">
        <f>K145/K$177</f>
        <v>2.780352177942539E-3</v>
      </c>
      <c r="N145" s="222">
        <f>L145/L$177</f>
        <v>0</v>
      </c>
      <c r="O145" s="220"/>
      <c r="P145" s="219"/>
    </row>
    <row r="146" spans="2:16">
      <c r="B146" s="930"/>
      <c r="C146" s="934"/>
      <c r="D146" s="935"/>
      <c r="E146" s="199" t="s">
        <v>11</v>
      </c>
      <c r="F146" s="224">
        <v>0</v>
      </c>
      <c r="G146" s="224">
        <v>0</v>
      </c>
      <c r="H146" s="604">
        <v>0</v>
      </c>
      <c r="I146" s="223">
        <v>0</v>
      </c>
      <c r="J146" s="605">
        <v>0</v>
      </c>
      <c r="K146" s="505">
        <f t="shared" si="12"/>
        <v>0</v>
      </c>
      <c r="L146" s="201">
        <v>0</v>
      </c>
      <c r="M146" s="218"/>
      <c r="N146" s="219"/>
      <c r="O146" s="204">
        <f>K146/K$178</f>
        <v>0</v>
      </c>
      <c r="P146" s="203">
        <v>0</v>
      </c>
    </row>
    <row r="147" spans="2:16">
      <c r="B147" s="930"/>
      <c r="C147" s="934"/>
      <c r="D147" s="935"/>
      <c r="E147" s="205" t="s">
        <v>12</v>
      </c>
      <c r="F147" s="213">
        <v>0</v>
      </c>
      <c r="G147" s="213">
        <v>0</v>
      </c>
      <c r="H147" s="601">
        <v>0</v>
      </c>
      <c r="I147" s="212">
        <v>0</v>
      </c>
      <c r="J147" s="602">
        <v>0</v>
      </c>
      <c r="K147" s="508">
        <f t="shared" si="12"/>
        <v>0</v>
      </c>
      <c r="L147" s="214">
        <v>0</v>
      </c>
      <c r="M147" s="218"/>
      <c r="N147" s="219"/>
      <c r="O147" s="220"/>
      <c r="P147" s="219"/>
    </row>
    <row r="148" spans="2:16" ht="18.600000000000001" thickBot="1">
      <c r="B148" s="930"/>
      <c r="C148" s="934"/>
      <c r="D148" s="935"/>
      <c r="E148" s="205" t="s">
        <v>13</v>
      </c>
      <c r="F148" s="213">
        <v>0</v>
      </c>
      <c r="G148" s="213">
        <v>0</v>
      </c>
      <c r="H148" s="601">
        <v>0</v>
      </c>
      <c r="I148" s="212">
        <v>0</v>
      </c>
      <c r="J148" s="602">
        <v>0</v>
      </c>
      <c r="K148" s="508">
        <f t="shared" si="12"/>
        <v>0</v>
      </c>
      <c r="L148" s="214">
        <v>0</v>
      </c>
      <c r="M148" s="215"/>
      <c r="N148" s="216"/>
      <c r="O148" s="217"/>
      <c r="P148" s="357"/>
    </row>
    <row r="149" spans="2:16">
      <c r="B149" s="930"/>
      <c r="C149" s="936" t="s">
        <v>138</v>
      </c>
      <c r="D149" s="937"/>
      <c r="E149" s="228" t="s">
        <v>135</v>
      </c>
      <c r="F149" s="230">
        <v>123</v>
      </c>
      <c r="G149" s="230">
        <v>145</v>
      </c>
      <c r="H149" s="609">
        <v>153</v>
      </c>
      <c r="I149" s="229">
        <v>189</v>
      </c>
      <c r="J149" s="610">
        <v>113</v>
      </c>
      <c r="K149" s="611">
        <f t="shared" si="12"/>
        <v>144.6</v>
      </c>
      <c r="L149" s="231">
        <v>135</v>
      </c>
      <c r="M149" s="612">
        <f>K149/K$177</f>
        <v>0.6700648748841519</v>
      </c>
      <c r="N149" s="219">
        <f>L149/L$177</f>
        <v>0.62211981566820274</v>
      </c>
      <c r="O149" s="613"/>
      <c r="P149" s="614"/>
    </row>
    <row r="150" spans="2:16">
      <c r="B150" s="930"/>
      <c r="C150" s="938"/>
      <c r="D150" s="939"/>
      <c r="E150" s="232" t="s">
        <v>11</v>
      </c>
      <c r="F150" s="171">
        <v>1</v>
      </c>
      <c r="G150" s="233">
        <v>0</v>
      </c>
      <c r="H150" s="597">
        <v>1</v>
      </c>
      <c r="I150" s="200">
        <v>0</v>
      </c>
      <c r="J150" s="598">
        <v>0</v>
      </c>
      <c r="K150" s="505">
        <f t="shared" si="12"/>
        <v>0.4</v>
      </c>
      <c r="L150" s="234">
        <v>0</v>
      </c>
      <c r="M150" s="218"/>
      <c r="N150" s="235"/>
      <c r="O150" s="204">
        <f>K150/K$178</f>
        <v>0.66666666666666674</v>
      </c>
      <c r="P150" s="203">
        <v>0</v>
      </c>
    </row>
    <row r="151" spans="2:16">
      <c r="B151" s="930"/>
      <c r="C151" s="938"/>
      <c r="D151" s="939"/>
      <c r="E151" s="90" t="s">
        <v>12</v>
      </c>
      <c r="F151" s="207">
        <v>0</v>
      </c>
      <c r="G151" s="207">
        <v>0</v>
      </c>
      <c r="H151" s="599">
        <v>1</v>
      </c>
      <c r="I151" s="206">
        <v>0</v>
      </c>
      <c r="J151" s="600">
        <v>0</v>
      </c>
      <c r="K151" s="508">
        <f t="shared" si="12"/>
        <v>0.2</v>
      </c>
      <c r="L151" s="208">
        <v>0</v>
      </c>
      <c r="M151" s="218"/>
      <c r="N151" s="235"/>
      <c r="O151" s="613"/>
      <c r="P151" s="614"/>
    </row>
    <row r="152" spans="2:16" ht="18.600000000000001" thickBot="1">
      <c r="B152" s="931"/>
      <c r="C152" s="940"/>
      <c r="D152" s="941"/>
      <c r="E152" s="236" t="s">
        <v>13</v>
      </c>
      <c r="F152" s="238">
        <v>14</v>
      </c>
      <c r="G152" s="238">
        <v>4</v>
      </c>
      <c r="H152" s="615">
        <v>8</v>
      </c>
      <c r="I152" s="237">
        <v>9</v>
      </c>
      <c r="J152" s="616">
        <v>11</v>
      </c>
      <c r="K152" s="517">
        <f t="shared" si="12"/>
        <v>9.1999999999999993</v>
      </c>
      <c r="L152" s="239">
        <v>5</v>
      </c>
      <c r="M152" s="215"/>
      <c r="N152" s="216"/>
      <c r="O152" s="217"/>
      <c r="P152" s="216"/>
    </row>
    <row r="153" spans="2:16">
      <c r="B153" s="1019" t="s">
        <v>139</v>
      </c>
      <c r="C153" s="932" t="s">
        <v>140</v>
      </c>
      <c r="D153" s="933"/>
      <c r="E153" s="196" t="s">
        <v>135</v>
      </c>
      <c r="F153" s="226">
        <v>3</v>
      </c>
      <c r="G153" s="226">
        <v>3</v>
      </c>
      <c r="H153" s="607">
        <v>1</v>
      </c>
      <c r="I153" s="221">
        <v>2</v>
      </c>
      <c r="J153" s="608">
        <v>2</v>
      </c>
      <c r="K153" s="497">
        <f t="shared" si="12"/>
        <v>2.2000000000000002</v>
      </c>
      <c r="L153" s="227">
        <v>5</v>
      </c>
      <c r="M153" s="603">
        <f>K153/K$177</f>
        <v>1.0194624652455977E-2</v>
      </c>
      <c r="N153" s="222">
        <f>L153/L$177</f>
        <v>2.3041474654377881E-2</v>
      </c>
      <c r="O153" s="220"/>
      <c r="P153" s="219"/>
    </row>
    <row r="154" spans="2:16" ht="10.5" customHeight="1">
      <c r="B154" s="1020"/>
      <c r="C154" s="934"/>
      <c r="D154" s="935"/>
      <c r="E154" s="240" t="s">
        <v>11</v>
      </c>
      <c r="F154" s="618">
        <v>0</v>
      </c>
      <c r="G154" s="618">
        <v>0</v>
      </c>
      <c r="H154" s="619">
        <v>0</v>
      </c>
      <c r="I154" s="617">
        <v>0</v>
      </c>
      <c r="J154" s="620">
        <v>0</v>
      </c>
      <c r="K154" s="505">
        <f t="shared" si="12"/>
        <v>0</v>
      </c>
      <c r="L154" s="621">
        <v>0</v>
      </c>
      <c r="M154" s="612"/>
      <c r="N154" s="614"/>
      <c r="O154" s="204">
        <f>K154/K$178</f>
        <v>0</v>
      </c>
      <c r="P154" s="203">
        <v>0</v>
      </c>
    </row>
    <row r="155" spans="2:16" ht="18.75" customHeight="1">
      <c r="B155" s="1020"/>
      <c r="C155" s="934"/>
      <c r="D155" s="935"/>
      <c r="E155" s="205" t="s">
        <v>12</v>
      </c>
      <c r="F155" s="623">
        <v>0</v>
      </c>
      <c r="G155" s="623">
        <v>0</v>
      </c>
      <c r="H155" s="624">
        <v>0</v>
      </c>
      <c r="I155" s="622">
        <v>0</v>
      </c>
      <c r="J155" s="625">
        <v>0</v>
      </c>
      <c r="K155" s="508">
        <f t="shared" si="12"/>
        <v>0</v>
      </c>
      <c r="L155" s="626">
        <v>0</v>
      </c>
      <c r="M155" s="612"/>
      <c r="N155" s="614"/>
      <c r="O155" s="613"/>
      <c r="P155" s="614"/>
    </row>
    <row r="156" spans="2:16" ht="57.75" customHeight="1" thickBot="1">
      <c r="B156" s="1020"/>
      <c r="C156" s="934"/>
      <c r="D156" s="935"/>
      <c r="E156" s="241" t="s">
        <v>13</v>
      </c>
      <c r="F156" s="242">
        <v>0</v>
      </c>
      <c r="G156" s="242">
        <v>0</v>
      </c>
      <c r="H156" s="628">
        <v>0</v>
      </c>
      <c r="I156" s="243">
        <v>0</v>
      </c>
      <c r="J156" s="629">
        <v>0</v>
      </c>
      <c r="K156" s="508">
        <f t="shared" si="12"/>
        <v>0</v>
      </c>
      <c r="L156" s="244">
        <v>0</v>
      </c>
      <c r="M156" s="630"/>
      <c r="N156" s="631"/>
      <c r="O156" s="632"/>
      <c r="P156" s="631"/>
    </row>
    <row r="157" spans="2:16" ht="13.5" customHeight="1">
      <c r="B157" s="1020"/>
      <c r="C157" s="932" t="s">
        <v>141</v>
      </c>
      <c r="D157" s="933"/>
      <c r="E157" s="196" t="s">
        <v>135</v>
      </c>
      <c r="F157" s="226">
        <v>31</v>
      </c>
      <c r="G157" s="226">
        <v>18</v>
      </c>
      <c r="H157" s="607">
        <v>23</v>
      </c>
      <c r="I157" s="221">
        <v>33</v>
      </c>
      <c r="J157" s="608">
        <v>29</v>
      </c>
      <c r="K157" s="497">
        <f t="shared" si="12"/>
        <v>26.8</v>
      </c>
      <c r="L157" s="227">
        <v>26</v>
      </c>
      <c r="M157" s="603">
        <f>K157/K$177</f>
        <v>0.12418906394810009</v>
      </c>
      <c r="N157" s="222">
        <f>L157/L$177</f>
        <v>0.11981566820276497</v>
      </c>
      <c r="O157" s="220"/>
      <c r="P157" s="219"/>
    </row>
    <row r="158" spans="2:16" ht="13.5" customHeight="1">
      <c r="B158" s="1020"/>
      <c r="C158" s="934"/>
      <c r="D158" s="935"/>
      <c r="E158" s="240" t="s">
        <v>11</v>
      </c>
      <c r="F158" s="224">
        <v>0</v>
      </c>
      <c r="G158" s="224">
        <v>1</v>
      </c>
      <c r="H158" s="604">
        <v>0</v>
      </c>
      <c r="I158" s="223">
        <v>0</v>
      </c>
      <c r="J158" s="605">
        <v>0</v>
      </c>
      <c r="K158" s="505">
        <f t="shared" si="12"/>
        <v>0.2</v>
      </c>
      <c r="L158" s="201">
        <v>0</v>
      </c>
      <c r="M158" s="218"/>
      <c r="N158" s="219"/>
      <c r="O158" s="204">
        <f>K158/K$178</f>
        <v>0.33333333333333337</v>
      </c>
      <c r="P158" s="203">
        <v>0</v>
      </c>
    </row>
    <row r="159" spans="2:16" ht="13.5" customHeight="1">
      <c r="B159" s="1020"/>
      <c r="C159" s="934"/>
      <c r="D159" s="935"/>
      <c r="E159" s="205" t="s">
        <v>12</v>
      </c>
      <c r="F159" s="213">
        <v>0</v>
      </c>
      <c r="G159" s="213">
        <v>1</v>
      </c>
      <c r="H159" s="601">
        <v>0</v>
      </c>
      <c r="I159" s="212">
        <v>0</v>
      </c>
      <c r="J159" s="602">
        <v>0</v>
      </c>
      <c r="K159" s="508">
        <f t="shared" si="12"/>
        <v>0.2</v>
      </c>
      <c r="L159" s="214">
        <v>0</v>
      </c>
      <c r="M159" s="218"/>
      <c r="N159" s="219"/>
      <c r="O159" s="220"/>
      <c r="P159" s="219"/>
    </row>
    <row r="160" spans="2:16" ht="13.5" customHeight="1" thickBot="1">
      <c r="B160" s="1020"/>
      <c r="C160" s="934"/>
      <c r="D160" s="935"/>
      <c r="E160" s="241" t="s">
        <v>13</v>
      </c>
      <c r="F160" s="213">
        <v>14</v>
      </c>
      <c r="G160" s="213">
        <v>21</v>
      </c>
      <c r="H160" s="601">
        <v>8</v>
      </c>
      <c r="I160" s="212">
        <v>9</v>
      </c>
      <c r="J160" s="602">
        <v>9</v>
      </c>
      <c r="K160" s="508">
        <f t="shared" si="12"/>
        <v>12.2</v>
      </c>
      <c r="L160" s="214">
        <v>12</v>
      </c>
      <c r="M160" s="215"/>
      <c r="N160" s="216"/>
      <c r="O160" s="217"/>
      <c r="P160" s="216"/>
    </row>
    <row r="161" spans="2:16" ht="13.5" customHeight="1">
      <c r="B161" s="1020"/>
      <c r="C161" s="932" t="s">
        <v>142</v>
      </c>
      <c r="D161" s="933"/>
      <c r="E161" s="196" t="s">
        <v>135</v>
      </c>
      <c r="F161" s="494">
        <v>7</v>
      </c>
      <c r="G161" s="494">
        <v>8</v>
      </c>
      <c r="H161" s="495">
        <v>2</v>
      </c>
      <c r="I161" s="493">
        <v>8</v>
      </c>
      <c r="J161" s="496">
        <v>9</v>
      </c>
      <c r="K161" s="497">
        <f t="shared" si="12"/>
        <v>6.8</v>
      </c>
      <c r="L161" s="498">
        <v>6</v>
      </c>
      <c r="M161" s="603">
        <f>K161/K$177</f>
        <v>3.1510658016682111E-2</v>
      </c>
      <c r="N161" s="634">
        <f>L161/L$177</f>
        <v>2.7649769585253458E-2</v>
      </c>
      <c r="O161" s="613"/>
      <c r="P161" s="614"/>
    </row>
    <row r="162" spans="2:16" ht="13.5" customHeight="1">
      <c r="B162" s="1020"/>
      <c r="C162" s="934"/>
      <c r="D162" s="935"/>
      <c r="E162" s="240" t="s">
        <v>11</v>
      </c>
      <c r="F162" s="618">
        <v>0</v>
      </c>
      <c r="G162" s="618">
        <v>0</v>
      </c>
      <c r="H162" s="619">
        <v>0</v>
      </c>
      <c r="I162" s="617">
        <v>0</v>
      </c>
      <c r="J162" s="620">
        <v>0</v>
      </c>
      <c r="K162" s="505">
        <f t="shared" si="12"/>
        <v>0</v>
      </c>
      <c r="L162" s="621">
        <v>0</v>
      </c>
      <c r="M162" s="612"/>
      <c r="N162" s="614"/>
      <c r="O162" s="204">
        <f>K162/K$178</f>
        <v>0</v>
      </c>
      <c r="P162" s="203">
        <v>0</v>
      </c>
    </row>
    <row r="163" spans="2:16" ht="13.5" customHeight="1">
      <c r="B163" s="1020"/>
      <c r="C163" s="934"/>
      <c r="D163" s="935"/>
      <c r="E163" s="205" t="s">
        <v>12</v>
      </c>
      <c r="F163" s="623">
        <v>0</v>
      </c>
      <c r="G163" s="623">
        <v>0</v>
      </c>
      <c r="H163" s="624">
        <v>0</v>
      </c>
      <c r="I163" s="622">
        <v>0</v>
      </c>
      <c r="J163" s="625">
        <v>0</v>
      </c>
      <c r="K163" s="508">
        <f t="shared" si="12"/>
        <v>0</v>
      </c>
      <c r="L163" s="626">
        <v>0</v>
      </c>
      <c r="M163" s="612"/>
      <c r="N163" s="614"/>
      <c r="O163" s="613"/>
      <c r="P163" s="614"/>
    </row>
    <row r="164" spans="2:16" ht="13.5" customHeight="1" thickBot="1">
      <c r="B164" s="1020"/>
      <c r="C164" s="934"/>
      <c r="D164" s="935"/>
      <c r="E164" s="246" t="s">
        <v>13</v>
      </c>
      <c r="F164" s="213">
        <v>1</v>
      </c>
      <c r="G164" s="213">
        <v>0</v>
      </c>
      <c r="H164" s="601">
        <v>0</v>
      </c>
      <c r="I164" s="212">
        <v>3</v>
      </c>
      <c r="J164" s="602">
        <v>2</v>
      </c>
      <c r="K164" s="508">
        <f t="shared" si="12"/>
        <v>1.2</v>
      </c>
      <c r="L164" s="214">
        <v>4</v>
      </c>
      <c r="M164" s="215"/>
      <c r="N164" s="216"/>
      <c r="O164" s="217"/>
      <c r="P164" s="216"/>
    </row>
    <row r="165" spans="2:16" ht="13.5" customHeight="1">
      <c r="B165" s="1020"/>
      <c r="C165" s="908" t="s">
        <v>143</v>
      </c>
      <c r="D165" s="909"/>
      <c r="E165" s="196" t="s">
        <v>135</v>
      </c>
      <c r="F165" s="197">
        <v>39</v>
      </c>
      <c r="G165" s="197">
        <v>24</v>
      </c>
      <c r="H165" s="593">
        <v>41</v>
      </c>
      <c r="I165" s="94">
        <v>32</v>
      </c>
      <c r="J165" s="594">
        <v>41</v>
      </c>
      <c r="K165" s="497">
        <f t="shared" si="12"/>
        <v>35.4</v>
      </c>
      <c r="L165" s="198">
        <v>45</v>
      </c>
      <c r="M165" s="603">
        <f>K165/K$177</f>
        <v>0.16404077849860982</v>
      </c>
      <c r="N165" s="247">
        <f>L165/L$177</f>
        <v>0.20737327188940091</v>
      </c>
      <c r="O165" s="613"/>
      <c r="P165" s="614"/>
    </row>
    <row r="166" spans="2:16" ht="13.5" customHeight="1">
      <c r="B166" s="1020"/>
      <c r="C166" s="910"/>
      <c r="D166" s="911"/>
      <c r="E166" s="199" t="s">
        <v>11</v>
      </c>
      <c r="F166" s="618">
        <v>0</v>
      </c>
      <c r="G166" s="618">
        <v>0</v>
      </c>
      <c r="H166" s="619">
        <v>0</v>
      </c>
      <c r="I166" s="617">
        <v>0</v>
      </c>
      <c r="J166" s="620">
        <v>0</v>
      </c>
      <c r="K166" s="505">
        <f t="shared" si="12"/>
        <v>0</v>
      </c>
      <c r="L166" s="621">
        <v>0</v>
      </c>
      <c r="M166" s="491"/>
      <c r="N166" s="492"/>
      <c r="O166" s="204">
        <f>K166/K$178</f>
        <v>0</v>
      </c>
      <c r="P166" s="203">
        <v>0</v>
      </c>
    </row>
    <row r="167" spans="2:16" ht="13.5" customHeight="1">
      <c r="B167" s="1020"/>
      <c r="C167" s="910"/>
      <c r="D167" s="911"/>
      <c r="E167" s="205" t="s">
        <v>12</v>
      </c>
      <c r="F167" s="242">
        <v>0</v>
      </c>
      <c r="G167" s="242">
        <v>0</v>
      </c>
      <c r="H167" s="628">
        <v>0</v>
      </c>
      <c r="I167" s="243">
        <v>0</v>
      </c>
      <c r="J167" s="629">
        <v>0</v>
      </c>
      <c r="K167" s="508">
        <f t="shared" si="12"/>
        <v>0</v>
      </c>
      <c r="L167" s="244">
        <v>0</v>
      </c>
      <c r="M167" s="491"/>
      <c r="N167" s="492"/>
      <c r="O167" s="635"/>
      <c r="P167" s="492"/>
    </row>
    <row r="168" spans="2:16" ht="13.5" customHeight="1">
      <c r="B168" s="1020"/>
      <c r="C168" s="910"/>
      <c r="D168" s="911"/>
      <c r="E168" s="205" t="s">
        <v>13</v>
      </c>
      <c r="F168" s="242">
        <v>3</v>
      </c>
      <c r="G168" s="242">
        <v>4</v>
      </c>
      <c r="H168" s="628">
        <v>5</v>
      </c>
      <c r="I168" s="243">
        <v>6</v>
      </c>
      <c r="J168" s="629">
        <v>15</v>
      </c>
      <c r="K168" s="508">
        <f t="shared" si="12"/>
        <v>6.6</v>
      </c>
      <c r="L168" s="244">
        <v>17</v>
      </c>
      <c r="M168" s="491"/>
      <c r="N168" s="492"/>
      <c r="O168" s="635"/>
      <c r="P168" s="492"/>
    </row>
    <row r="169" spans="2:16" ht="13.5" customHeight="1">
      <c r="B169" s="1020"/>
      <c r="C169" s="636"/>
      <c r="D169" s="637" t="s">
        <v>144</v>
      </c>
      <c r="E169" s="248" t="s">
        <v>135</v>
      </c>
      <c r="F169" s="623">
        <v>1</v>
      </c>
      <c r="G169" s="623">
        <v>2</v>
      </c>
      <c r="H169" s="624">
        <v>2</v>
      </c>
      <c r="I169" s="622">
        <v>4</v>
      </c>
      <c r="J169" s="625">
        <v>2</v>
      </c>
      <c r="K169" s="508">
        <f t="shared" si="12"/>
        <v>2.2000000000000002</v>
      </c>
      <c r="L169" s="626">
        <v>4</v>
      </c>
      <c r="M169" s="612"/>
      <c r="N169" s="614"/>
      <c r="O169" s="613"/>
      <c r="P169" s="614"/>
    </row>
    <row r="170" spans="2:16" ht="13.5" customHeight="1">
      <c r="B170" s="1020"/>
      <c r="C170" s="636"/>
      <c r="D170" s="638" t="s">
        <v>145</v>
      </c>
      <c r="E170" s="248" t="s">
        <v>135</v>
      </c>
      <c r="F170" s="623">
        <v>1</v>
      </c>
      <c r="G170" s="623">
        <v>2</v>
      </c>
      <c r="H170" s="624">
        <v>3</v>
      </c>
      <c r="I170" s="622">
        <v>1</v>
      </c>
      <c r="J170" s="625">
        <v>0</v>
      </c>
      <c r="K170" s="508">
        <f t="shared" si="12"/>
        <v>1.4</v>
      </c>
      <c r="L170" s="626">
        <v>0</v>
      </c>
      <c r="M170" s="612"/>
      <c r="N170" s="614"/>
      <c r="O170" s="613"/>
      <c r="P170" s="614"/>
    </row>
    <row r="171" spans="2:16" ht="13.5" customHeight="1">
      <c r="B171" s="1020"/>
      <c r="C171" s="636"/>
      <c r="D171" s="638" t="s">
        <v>146</v>
      </c>
      <c r="E171" s="248" t="s">
        <v>135</v>
      </c>
      <c r="F171" s="623">
        <v>5</v>
      </c>
      <c r="G171" s="623">
        <v>5</v>
      </c>
      <c r="H171" s="624">
        <v>5</v>
      </c>
      <c r="I171" s="622">
        <v>3</v>
      </c>
      <c r="J171" s="625">
        <v>3</v>
      </c>
      <c r="K171" s="508">
        <f t="shared" si="12"/>
        <v>4.2</v>
      </c>
      <c r="L171" s="626">
        <v>7</v>
      </c>
      <c r="M171" s="612"/>
      <c r="N171" s="614"/>
      <c r="O171" s="613"/>
      <c r="P171" s="614"/>
    </row>
    <row r="172" spans="2:16" ht="13.5" customHeight="1" thickBot="1">
      <c r="B172" s="1020"/>
      <c r="C172" s="639"/>
      <c r="D172" s="640" t="s">
        <v>147</v>
      </c>
      <c r="E172" s="249" t="s">
        <v>135</v>
      </c>
      <c r="F172" s="250">
        <v>32</v>
      </c>
      <c r="G172" s="250">
        <v>15</v>
      </c>
      <c r="H172" s="641">
        <v>31</v>
      </c>
      <c r="I172" s="251">
        <v>24</v>
      </c>
      <c r="J172" s="642">
        <v>36</v>
      </c>
      <c r="K172" s="517">
        <f t="shared" si="12"/>
        <v>27.6</v>
      </c>
      <c r="L172" s="252">
        <v>34</v>
      </c>
      <c r="M172" s="630"/>
      <c r="N172" s="253"/>
      <c r="O172" s="632"/>
      <c r="P172" s="631"/>
    </row>
    <row r="173" spans="2:16" ht="13.5" customHeight="1">
      <c r="B173" s="1020"/>
      <c r="C173" s="936" t="s">
        <v>138</v>
      </c>
      <c r="D173" s="937"/>
      <c r="E173" s="228" t="s">
        <v>135</v>
      </c>
      <c r="F173" s="230">
        <v>80</v>
      </c>
      <c r="G173" s="230">
        <v>53</v>
      </c>
      <c r="H173" s="609">
        <v>67</v>
      </c>
      <c r="I173" s="229">
        <v>75</v>
      </c>
      <c r="J173" s="610">
        <v>81</v>
      </c>
      <c r="K173" s="611">
        <f t="shared" si="12"/>
        <v>71.2</v>
      </c>
      <c r="L173" s="231">
        <v>82</v>
      </c>
      <c r="M173" s="218">
        <f>K173/K$177</f>
        <v>0.32993512511584799</v>
      </c>
      <c r="N173" s="235">
        <f>L173/L$177</f>
        <v>0.37788018433179721</v>
      </c>
      <c r="O173" s="613"/>
      <c r="P173" s="614"/>
    </row>
    <row r="174" spans="2:16" ht="13.5" customHeight="1">
      <c r="B174" s="1020"/>
      <c r="C174" s="938"/>
      <c r="D174" s="939"/>
      <c r="E174" s="89" t="s">
        <v>11</v>
      </c>
      <c r="F174" s="171">
        <v>0</v>
      </c>
      <c r="G174" s="171">
        <v>1</v>
      </c>
      <c r="H174" s="597">
        <v>0</v>
      </c>
      <c r="I174" s="200">
        <v>0</v>
      </c>
      <c r="J174" s="598">
        <v>0</v>
      </c>
      <c r="K174" s="505">
        <f t="shared" si="12"/>
        <v>0.2</v>
      </c>
      <c r="L174" s="234">
        <v>0</v>
      </c>
      <c r="M174" s="218"/>
      <c r="N174" s="235"/>
      <c r="O174" s="204">
        <f>K174/K$178</f>
        <v>0.33333333333333337</v>
      </c>
      <c r="P174" s="203">
        <v>0</v>
      </c>
    </row>
    <row r="175" spans="2:16" ht="13.5" customHeight="1">
      <c r="B175" s="1020"/>
      <c r="C175" s="938"/>
      <c r="D175" s="939"/>
      <c r="E175" s="102" t="s">
        <v>12</v>
      </c>
      <c r="F175" s="255">
        <v>0</v>
      </c>
      <c r="G175" s="255">
        <v>1</v>
      </c>
      <c r="H175" s="644">
        <v>0</v>
      </c>
      <c r="I175" s="254">
        <v>0</v>
      </c>
      <c r="J175" s="645">
        <v>0</v>
      </c>
      <c r="K175" s="646">
        <f t="shared" si="12"/>
        <v>0.2</v>
      </c>
      <c r="L175" s="256">
        <v>0</v>
      </c>
      <c r="M175" s="218"/>
      <c r="N175" s="235"/>
      <c r="O175" s="613"/>
      <c r="P175" s="614"/>
    </row>
    <row r="176" spans="2:16" ht="13.5" customHeight="1" thickBot="1">
      <c r="B176" s="1021"/>
      <c r="C176" s="940"/>
      <c r="D176" s="941"/>
      <c r="E176" s="257" t="s">
        <v>13</v>
      </c>
      <c r="F176" s="258">
        <v>18</v>
      </c>
      <c r="G176" s="258">
        <v>25</v>
      </c>
      <c r="H176" s="647">
        <v>13</v>
      </c>
      <c r="I176" s="648">
        <v>18</v>
      </c>
      <c r="J176" s="649">
        <v>26</v>
      </c>
      <c r="K176" s="650">
        <f t="shared" si="12"/>
        <v>20</v>
      </c>
      <c r="L176" s="259">
        <v>33</v>
      </c>
      <c r="M176" s="215"/>
      <c r="N176" s="216"/>
      <c r="O176" s="217"/>
      <c r="P176" s="216"/>
    </row>
    <row r="177" spans="2:17" ht="13.5" customHeight="1">
      <c r="B177" s="914" t="s">
        <v>96</v>
      </c>
      <c r="C177" s="915"/>
      <c r="D177" s="916"/>
      <c r="E177" s="228" t="s">
        <v>135</v>
      </c>
      <c r="F177" s="643">
        <v>203</v>
      </c>
      <c r="G177" s="643">
        <v>198</v>
      </c>
      <c r="H177" s="652">
        <v>220</v>
      </c>
      <c r="I177" s="651">
        <v>264</v>
      </c>
      <c r="J177" s="653">
        <v>194</v>
      </c>
      <c r="K177" s="611">
        <f t="shared" si="12"/>
        <v>215.8</v>
      </c>
      <c r="L177" s="654">
        <v>217</v>
      </c>
      <c r="M177" s="612">
        <f>K177/K$177</f>
        <v>1</v>
      </c>
      <c r="N177" s="235">
        <f>L177/L$177</f>
        <v>1</v>
      </c>
      <c r="O177" s="635"/>
      <c r="P177" s="492"/>
    </row>
    <row r="178" spans="2:17" ht="13.5" customHeight="1">
      <c r="B178" s="917"/>
      <c r="C178" s="918"/>
      <c r="D178" s="919"/>
      <c r="E178" s="232" t="s">
        <v>11</v>
      </c>
      <c r="F178" s="655">
        <v>1</v>
      </c>
      <c r="G178" s="655">
        <v>1</v>
      </c>
      <c r="H178" s="657">
        <v>1</v>
      </c>
      <c r="I178" s="656">
        <v>0</v>
      </c>
      <c r="J178" s="658">
        <v>0</v>
      </c>
      <c r="K178" s="505">
        <f t="shared" si="12"/>
        <v>0.6</v>
      </c>
      <c r="L178" s="659">
        <v>0</v>
      </c>
      <c r="M178" s="491"/>
      <c r="N178" s="492"/>
      <c r="O178" s="613">
        <f>K178/K$178</f>
        <v>1</v>
      </c>
      <c r="P178" s="203">
        <v>0</v>
      </c>
    </row>
    <row r="179" spans="2:17" ht="13.5" customHeight="1">
      <c r="B179" s="917"/>
      <c r="C179" s="918"/>
      <c r="D179" s="919"/>
      <c r="E179" s="90" t="s">
        <v>12</v>
      </c>
      <c r="F179" s="187">
        <v>0</v>
      </c>
      <c r="G179" s="187">
        <v>1</v>
      </c>
      <c r="H179" s="660">
        <v>1</v>
      </c>
      <c r="I179" s="260">
        <v>0</v>
      </c>
      <c r="J179" s="661">
        <v>0</v>
      </c>
      <c r="K179" s="508">
        <f t="shared" si="12"/>
        <v>0.4</v>
      </c>
      <c r="L179" s="261">
        <v>0</v>
      </c>
      <c r="M179" s="491"/>
      <c r="N179" s="492"/>
      <c r="O179" s="635"/>
      <c r="P179" s="492"/>
    </row>
    <row r="180" spans="2:17" ht="13.5" customHeight="1">
      <c r="B180" s="917"/>
      <c r="C180" s="918"/>
      <c r="D180" s="919"/>
      <c r="E180" s="90" t="s">
        <v>13</v>
      </c>
      <c r="F180" s="187">
        <v>32</v>
      </c>
      <c r="G180" s="187">
        <v>29</v>
      </c>
      <c r="H180" s="660">
        <v>21</v>
      </c>
      <c r="I180" s="260">
        <v>27</v>
      </c>
      <c r="J180" s="661">
        <v>37</v>
      </c>
      <c r="K180" s="508">
        <f t="shared" si="12"/>
        <v>29.2</v>
      </c>
      <c r="L180" s="261">
        <v>38</v>
      </c>
      <c r="M180" s="491"/>
      <c r="N180" s="492"/>
      <c r="O180" s="635"/>
      <c r="P180" s="492"/>
    </row>
    <row r="181" spans="2:17" ht="13.5" customHeight="1" thickBot="1">
      <c r="B181" s="920"/>
      <c r="C181" s="921"/>
      <c r="D181" s="922"/>
      <c r="E181" s="191" t="s">
        <v>148</v>
      </c>
      <c r="F181" s="192">
        <v>8</v>
      </c>
      <c r="G181" s="192">
        <v>19</v>
      </c>
      <c r="H181" s="588">
        <v>0</v>
      </c>
      <c r="I181" s="193">
        <v>0</v>
      </c>
      <c r="J181" s="589">
        <v>0</v>
      </c>
      <c r="K181" s="517">
        <f t="shared" si="12"/>
        <v>5.4</v>
      </c>
      <c r="L181" s="262">
        <v>0</v>
      </c>
      <c r="M181" s="515"/>
      <c r="N181" s="516"/>
      <c r="O181" s="662"/>
      <c r="P181" s="516"/>
    </row>
    <row r="182" spans="2:17" ht="13.5" customHeight="1"/>
    <row r="183" spans="2:17" ht="13.5" customHeight="1">
      <c r="D183" s="362" t="s">
        <v>149</v>
      </c>
    </row>
    <row r="184" spans="2:17" ht="13.5" customHeight="1" thickBot="1">
      <c r="D184" s="362"/>
    </row>
    <row r="185" spans="2:17" ht="13.5" customHeight="1" thickBot="1">
      <c r="D185" s="362"/>
      <c r="M185" s="896" t="s">
        <v>150</v>
      </c>
      <c r="N185" s="896"/>
    </row>
    <row r="186" spans="2:17" ht="13.5" customHeight="1" thickBot="1">
      <c r="C186" s="897" t="s">
        <v>151</v>
      </c>
      <c r="D186" s="898"/>
      <c r="E186" s="144"/>
      <c r="F186" s="811" t="s">
        <v>1</v>
      </c>
      <c r="G186" s="809" t="s">
        <v>2</v>
      </c>
      <c r="H186" s="365" t="s">
        <v>3</v>
      </c>
      <c r="I186" s="807" t="s">
        <v>4</v>
      </c>
      <c r="J186" s="810" t="s">
        <v>5</v>
      </c>
      <c r="K186" s="366" t="s">
        <v>6</v>
      </c>
      <c r="L186" s="367" t="s">
        <v>7</v>
      </c>
      <c r="M186" s="366" t="s">
        <v>6</v>
      </c>
      <c r="N186" s="490" t="s">
        <v>87</v>
      </c>
      <c r="Q186" s="663"/>
    </row>
    <row r="187" spans="2:17" ht="13.5" customHeight="1">
      <c r="C187" s="899" t="s">
        <v>152</v>
      </c>
      <c r="D187" s="263" t="s">
        <v>153</v>
      </c>
      <c r="E187" s="93" t="s">
        <v>78</v>
      </c>
      <c r="F187" s="166">
        <v>10</v>
      </c>
      <c r="G187" s="166">
        <v>6</v>
      </c>
      <c r="H187" s="559">
        <v>10</v>
      </c>
      <c r="I187" s="167">
        <v>12</v>
      </c>
      <c r="J187" s="560">
        <v>5</v>
      </c>
      <c r="K187" s="264">
        <v>8.6</v>
      </c>
      <c r="L187" s="168">
        <v>7</v>
      </c>
      <c r="M187" s="664">
        <f>+K187/$K$259</f>
        <v>3.9851714550509724E-2</v>
      </c>
      <c r="N187" s="664">
        <f>+L187/$L$259</f>
        <v>3.2258064516129031E-2</v>
      </c>
      <c r="Q187" s="663"/>
    </row>
    <row r="188" spans="2:17" ht="13.5" customHeight="1">
      <c r="C188" s="900"/>
      <c r="D188" s="265" t="s">
        <v>154</v>
      </c>
      <c r="E188" s="232" t="s">
        <v>11</v>
      </c>
      <c r="F188" s="665">
        <v>0</v>
      </c>
      <c r="G188" s="665">
        <v>0</v>
      </c>
      <c r="H188" s="667">
        <v>0</v>
      </c>
      <c r="I188" s="666">
        <v>0</v>
      </c>
      <c r="J188" s="668">
        <v>0</v>
      </c>
      <c r="K188" s="266">
        <v>0</v>
      </c>
      <c r="L188" s="669">
        <v>0</v>
      </c>
      <c r="M188" s="670"/>
      <c r="N188" s="670"/>
      <c r="Q188" s="663"/>
    </row>
    <row r="189" spans="2:17" ht="13.5" customHeight="1">
      <c r="C189" s="900"/>
      <c r="D189" s="265"/>
      <c r="E189" s="90" t="s">
        <v>12</v>
      </c>
      <c r="F189" s="671">
        <v>0</v>
      </c>
      <c r="G189" s="671">
        <v>0</v>
      </c>
      <c r="H189" s="673">
        <v>0</v>
      </c>
      <c r="I189" s="672">
        <v>0</v>
      </c>
      <c r="J189" s="674">
        <v>0</v>
      </c>
      <c r="K189" s="267">
        <v>0</v>
      </c>
      <c r="L189" s="675">
        <v>0</v>
      </c>
      <c r="M189" s="670"/>
      <c r="N189" s="670"/>
      <c r="Q189" s="663"/>
    </row>
    <row r="190" spans="2:17" ht="13.5" customHeight="1" thickBot="1">
      <c r="C190" s="900"/>
      <c r="D190" s="268"/>
      <c r="E190" s="191" t="s">
        <v>13</v>
      </c>
      <c r="F190" s="269">
        <v>0</v>
      </c>
      <c r="G190" s="269">
        <v>0</v>
      </c>
      <c r="H190" s="676">
        <v>0</v>
      </c>
      <c r="I190" s="290">
        <v>0</v>
      </c>
      <c r="J190" s="356">
        <v>4</v>
      </c>
      <c r="K190" s="271">
        <v>0.8</v>
      </c>
      <c r="L190" s="270">
        <v>3</v>
      </c>
      <c r="M190" s="677"/>
      <c r="N190" s="677"/>
      <c r="Q190" s="663"/>
    </row>
    <row r="191" spans="2:17" ht="13.5" customHeight="1">
      <c r="C191" s="900"/>
      <c r="D191" s="263" t="s">
        <v>155</v>
      </c>
      <c r="E191" s="93" t="s">
        <v>78</v>
      </c>
      <c r="F191" s="166">
        <v>11</v>
      </c>
      <c r="G191" s="166">
        <v>25</v>
      </c>
      <c r="H191" s="559">
        <v>26</v>
      </c>
      <c r="I191" s="167">
        <v>22</v>
      </c>
      <c r="J191" s="560">
        <v>8</v>
      </c>
      <c r="K191" s="264">
        <v>18.399999999999999</v>
      </c>
      <c r="L191" s="168">
        <v>15</v>
      </c>
      <c r="M191" s="664">
        <f>+K191/$K$259</f>
        <v>8.5264133456904534E-2</v>
      </c>
      <c r="N191" s="664">
        <f>+L191/$L$259</f>
        <v>6.9124423963133647E-2</v>
      </c>
      <c r="Q191" s="663"/>
    </row>
    <row r="192" spans="2:17" ht="13.5" customHeight="1">
      <c r="C192" s="900"/>
      <c r="D192" s="678"/>
      <c r="E192" s="232" t="s">
        <v>11</v>
      </c>
      <c r="F192" s="665">
        <v>0</v>
      </c>
      <c r="G192" s="665">
        <v>0</v>
      </c>
      <c r="H192" s="667">
        <v>0</v>
      </c>
      <c r="I192" s="666">
        <v>0</v>
      </c>
      <c r="J192" s="668">
        <v>0</v>
      </c>
      <c r="K192" s="266">
        <v>0</v>
      </c>
      <c r="L192" s="669">
        <v>0</v>
      </c>
      <c r="M192" s="670"/>
      <c r="N192" s="670"/>
      <c r="Q192" s="663"/>
    </row>
    <row r="193" spans="3:17" ht="13.5" customHeight="1">
      <c r="C193" s="900"/>
      <c r="D193" s="678"/>
      <c r="E193" s="90" t="s">
        <v>12</v>
      </c>
      <c r="F193" s="671">
        <v>0</v>
      </c>
      <c r="G193" s="671">
        <v>0</v>
      </c>
      <c r="H193" s="673">
        <v>0</v>
      </c>
      <c r="I193" s="672">
        <v>0</v>
      </c>
      <c r="J193" s="674">
        <v>0</v>
      </c>
      <c r="K193" s="267">
        <v>0</v>
      </c>
      <c r="L193" s="675">
        <v>0</v>
      </c>
      <c r="M193" s="670"/>
      <c r="N193" s="670"/>
      <c r="Q193" s="663"/>
    </row>
    <row r="194" spans="3:17" ht="13.5" customHeight="1" thickBot="1">
      <c r="C194" s="900"/>
      <c r="D194" s="679"/>
      <c r="E194" s="191" t="s">
        <v>13</v>
      </c>
      <c r="F194" s="269">
        <v>0</v>
      </c>
      <c r="G194" s="269">
        <v>1</v>
      </c>
      <c r="H194" s="676">
        <v>0</v>
      </c>
      <c r="I194" s="290">
        <v>0</v>
      </c>
      <c r="J194" s="356">
        <v>2</v>
      </c>
      <c r="K194" s="271">
        <v>0.6</v>
      </c>
      <c r="L194" s="270">
        <v>5</v>
      </c>
      <c r="M194" s="677"/>
      <c r="N194" s="677"/>
      <c r="Q194" s="663"/>
    </row>
    <row r="195" spans="3:17" ht="13.5" customHeight="1">
      <c r="C195" s="900"/>
      <c r="D195" s="263" t="s">
        <v>156</v>
      </c>
      <c r="E195" s="93" t="s">
        <v>78</v>
      </c>
      <c r="F195" s="166">
        <v>18</v>
      </c>
      <c r="G195" s="166">
        <v>24</v>
      </c>
      <c r="H195" s="559">
        <v>29</v>
      </c>
      <c r="I195" s="167">
        <v>26</v>
      </c>
      <c r="J195" s="560">
        <v>20</v>
      </c>
      <c r="K195" s="264">
        <v>23.4</v>
      </c>
      <c r="L195" s="168">
        <v>16</v>
      </c>
      <c r="M195" s="664">
        <f>+K195/$K$259</f>
        <v>0.10843373493975902</v>
      </c>
      <c r="N195" s="664">
        <f>+L195/$L$259</f>
        <v>7.3732718894009217E-2</v>
      </c>
      <c r="Q195" s="663"/>
    </row>
    <row r="196" spans="3:17" ht="13.5" customHeight="1">
      <c r="C196" s="900"/>
      <c r="D196" s="680" t="s">
        <v>157</v>
      </c>
      <c r="E196" s="232" t="s">
        <v>11</v>
      </c>
      <c r="F196" s="665">
        <v>0</v>
      </c>
      <c r="G196" s="665">
        <v>0</v>
      </c>
      <c r="H196" s="667">
        <v>0</v>
      </c>
      <c r="I196" s="666">
        <v>0</v>
      </c>
      <c r="J196" s="668">
        <v>0</v>
      </c>
      <c r="K196" s="266">
        <v>0</v>
      </c>
      <c r="L196" s="669">
        <v>0</v>
      </c>
      <c r="M196" s="670"/>
      <c r="N196" s="670"/>
      <c r="Q196" s="663"/>
    </row>
    <row r="197" spans="3:17" ht="13.5" customHeight="1">
      <c r="C197" s="900"/>
      <c r="D197" s="678" t="s">
        <v>158</v>
      </c>
      <c r="E197" s="90" t="s">
        <v>12</v>
      </c>
      <c r="F197" s="671">
        <v>0</v>
      </c>
      <c r="G197" s="671">
        <v>0</v>
      </c>
      <c r="H197" s="673">
        <v>0</v>
      </c>
      <c r="I197" s="672">
        <v>0</v>
      </c>
      <c r="J197" s="674">
        <v>0</v>
      </c>
      <c r="K197" s="267">
        <v>0</v>
      </c>
      <c r="L197" s="675">
        <v>0</v>
      </c>
      <c r="M197" s="670"/>
      <c r="N197" s="670"/>
      <c r="Q197" s="663"/>
    </row>
    <row r="198" spans="3:17" ht="13.5" customHeight="1" thickBot="1">
      <c r="C198" s="900"/>
      <c r="D198" s="679"/>
      <c r="E198" s="191" t="s">
        <v>13</v>
      </c>
      <c r="F198" s="269">
        <v>0</v>
      </c>
      <c r="G198" s="269">
        <v>2</v>
      </c>
      <c r="H198" s="676">
        <v>0</v>
      </c>
      <c r="I198" s="290">
        <v>0</v>
      </c>
      <c r="J198" s="356">
        <v>0</v>
      </c>
      <c r="K198" s="271">
        <v>0.4</v>
      </c>
      <c r="L198" s="270">
        <v>0</v>
      </c>
      <c r="M198" s="677"/>
      <c r="N198" s="677"/>
    </row>
    <row r="199" spans="3:17" ht="13.5" customHeight="1">
      <c r="C199" s="900"/>
      <c r="D199" s="681" t="s">
        <v>159</v>
      </c>
      <c r="E199" s="93" t="s">
        <v>78</v>
      </c>
      <c r="F199" s="166">
        <v>5</v>
      </c>
      <c r="G199" s="166">
        <v>4</v>
      </c>
      <c r="H199" s="559">
        <v>2</v>
      </c>
      <c r="I199" s="167">
        <v>5</v>
      </c>
      <c r="J199" s="560">
        <v>3</v>
      </c>
      <c r="K199" s="264">
        <v>3.8</v>
      </c>
      <c r="L199" s="168">
        <v>5</v>
      </c>
      <c r="M199" s="664">
        <f>+K199/$K$259</f>
        <v>1.7608897126969416E-2</v>
      </c>
      <c r="N199" s="664">
        <f>+L199/$L$259</f>
        <v>2.3041474654377881E-2</v>
      </c>
    </row>
    <row r="200" spans="3:17" ht="13.5" customHeight="1">
      <c r="C200" s="900"/>
      <c r="D200" s="678" t="s">
        <v>160</v>
      </c>
      <c r="E200" s="272" t="s">
        <v>11</v>
      </c>
      <c r="F200" s="682">
        <v>0</v>
      </c>
      <c r="G200" s="682">
        <v>0</v>
      </c>
      <c r="H200" s="684">
        <v>0</v>
      </c>
      <c r="I200" s="683">
        <v>0</v>
      </c>
      <c r="J200" s="685">
        <v>0</v>
      </c>
      <c r="K200" s="273">
        <v>0</v>
      </c>
      <c r="L200" s="686">
        <v>0</v>
      </c>
      <c r="M200" s="670"/>
      <c r="N200" s="670"/>
    </row>
    <row r="201" spans="3:17" ht="13.5" customHeight="1">
      <c r="C201" s="900"/>
      <c r="D201" s="678" t="s">
        <v>161</v>
      </c>
      <c r="E201" s="90" t="s">
        <v>12</v>
      </c>
      <c r="F201" s="671">
        <v>0</v>
      </c>
      <c r="G201" s="671">
        <v>0</v>
      </c>
      <c r="H201" s="673">
        <v>0</v>
      </c>
      <c r="I201" s="672">
        <v>0</v>
      </c>
      <c r="J201" s="674">
        <v>0</v>
      </c>
      <c r="K201" s="267">
        <v>0</v>
      </c>
      <c r="L201" s="675">
        <v>0</v>
      </c>
      <c r="M201" s="670"/>
      <c r="N201" s="670"/>
    </row>
    <row r="202" spans="3:17" ht="13.5" customHeight="1" thickBot="1">
      <c r="C202" s="900"/>
      <c r="D202" s="679"/>
      <c r="E202" s="191" t="s">
        <v>13</v>
      </c>
      <c r="F202" s="269">
        <v>0</v>
      </c>
      <c r="G202" s="269">
        <v>0</v>
      </c>
      <c r="H202" s="676">
        <v>0</v>
      </c>
      <c r="I202" s="290">
        <v>0</v>
      </c>
      <c r="J202" s="356">
        <v>0</v>
      </c>
      <c r="K202" s="271">
        <v>0</v>
      </c>
      <c r="L202" s="270">
        <v>0</v>
      </c>
      <c r="M202" s="677"/>
      <c r="N202" s="677"/>
    </row>
    <row r="203" spans="3:17" ht="13.5" customHeight="1">
      <c r="C203" s="900"/>
      <c r="D203" s="681" t="s">
        <v>162</v>
      </c>
      <c r="E203" s="93" t="s">
        <v>78</v>
      </c>
      <c r="F203" s="166">
        <v>42</v>
      </c>
      <c r="G203" s="166">
        <v>47</v>
      </c>
      <c r="H203" s="559">
        <v>56</v>
      </c>
      <c r="I203" s="167">
        <v>77</v>
      </c>
      <c r="J203" s="560">
        <v>49</v>
      </c>
      <c r="K203" s="264">
        <v>54.2</v>
      </c>
      <c r="L203" s="168">
        <v>67</v>
      </c>
      <c r="M203" s="664">
        <f>+K203/$K$259</f>
        <v>0.25115848007414271</v>
      </c>
      <c r="N203" s="664">
        <f>+L203/$L$259</f>
        <v>0.30875576036866359</v>
      </c>
    </row>
    <row r="204" spans="3:17" ht="13.5" customHeight="1">
      <c r="C204" s="900"/>
      <c r="D204" s="678"/>
      <c r="E204" s="232" t="s">
        <v>11</v>
      </c>
      <c r="F204" s="274">
        <v>0</v>
      </c>
      <c r="G204" s="274">
        <v>0</v>
      </c>
      <c r="H204" s="687">
        <v>0</v>
      </c>
      <c r="I204" s="275">
        <v>0</v>
      </c>
      <c r="J204" s="688">
        <v>0</v>
      </c>
      <c r="K204" s="266">
        <v>0</v>
      </c>
      <c r="L204" s="276">
        <v>0</v>
      </c>
      <c r="M204" s="670"/>
      <c r="N204" s="670"/>
    </row>
    <row r="205" spans="3:17" ht="13.5" customHeight="1">
      <c r="C205" s="900"/>
      <c r="D205" s="678"/>
      <c r="E205" s="90" t="s">
        <v>12</v>
      </c>
      <c r="F205" s="277">
        <v>0</v>
      </c>
      <c r="G205" s="277">
        <v>0</v>
      </c>
      <c r="H205" s="689">
        <v>0</v>
      </c>
      <c r="I205" s="278">
        <v>0</v>
      </c>
      <c r="J205" s="690">
        <v>0</v>
      </c>
      <c r="K205" s="267">
        <v>0</v>
      </c>
      <c r="L205" s="279">
        <v>0</v>
      </c>
      <c r="M205" s="670"/>
      <c r="N205" s="670"/>
    </row>
    <row r="206" spans="3:17" ht="13.5" customHeight="1" thickBot="1">
      <c r="C206" s="900"/>
      <c r="D206" s="679"/>
      <c r="E206" s="191" t="s">
        <v>13</v>
      </c>
      <c r="F206" s="269">
        <v>3</v>
      </c>
      <c r="G206" s="269">
        <v>0</v>
      </c>
      <c r="H206" s="676">
        <v>1</v>
      </c>
      <c r="I206" s="290">
        <v>0</v>
      </c>
      <c r="J206" s="356">
        <v>2</v>
      </c>
      <c r="K206" s="271">
        <v>1.2</v>
      </c>
      <c r="L206" s="270">
        <v>0</v>
      </c>
      <c r="M206" s="677"/>
      <c r="N206" s="677"/>
    </row>
    <row r="207" spans="3:17" ht="13.5" customHeight="1">
      <c r="C207" s="900"/>
      <c r="D207" s="681" t="s">
        <v>120</v>
      </c>
      <c r="E207" s="93" t="s">
        <v>78</v>
      </c>
      <c r="F207" s="166">
        <v>5</v>
      </c>
      <c r="G207" s="166">
        <v>4</v>
      </c>
      <c r="H207" s="559">
        <v>1</v>
      </c>
      <c r="I207" s="167">
        <v>5</v>
      </c>
      <c r="J207" s="560">
        <v>1</v>
      </c>
      <c r="K207" s="264">
        <v>3.2</v>
      </c>
      <c r="L207" s="168">
        <v>0</v>
      </c>
      <c r="M207" s="664">
        <f>+K207/$K$259</f>
        <v>1.4828544949026877E-2</v>
      </c>
      <c r="N207" s="664">
        <f>+L207/$L$259</f>
        <v>0</v>
      </c>
    </row>
    <row r="208" spans="3:17" ht="13.5" customHeight="1">
      <c r="C208" s="900"/>
      <c r="D208" s="678"/>
      <c r="E208" s="232" t="s">
        <v>11</v>
      </c>
      <c r="F208" s="665">
        <v>0</v>
      </c>
      <c r="G208" s="665">
        <v>0</v>
      </c>
      <c r="H208" s="667">
        <v>0</v>
      </c>
      <c r="I208" s="666">
        <v>0</v>
      </c>
      <c r="J208" s="668">
        <v>0</v>
      </c>
      <c r="K208" s="266">
        <v>0</v>
      </c>
      <c r="L208" s="669">
        <v>0</v>
      </c>
      <c r="M208" s="670"/>
      <c r="N208" s="670"/>
    </row>
    <row r="209" spans="3:17">
      <c r="C209" s="900"/>
      <c r="D209" s="678"/>
      <c r="E209" s="90" t="s">
        <v>12</v>
      </c>
      <c r="F209" s="671">
        <v>0</v>
      </c>
      <c r="G209" s="671">
        <v>0</v>
      </c>
      <c r="H209" s="673">
        <v>0</v>
      </c>
      <c r="I209" s="672">
        <v>0</v>
      </c>
      <c r="J209" s="674">
        <v>0</v>
      </c>
      <c r="K209" s="267">
        <v>0</v>
      </c>
      <c r="L209" s="675">
        <v>0</v>
      </c>
      <c r="M209" s="670"/>
      <c r="N209" s="670"/>
    </row>
    <row r="210" spans="3:17" ht="40.5" customHeight="1" thickBot="1">
      <c r="C210" s="900"/>
      <c r="D210" s="679"/>
      <c r="E210" s="91" t="s">
        <v>13</v>
      </c>
      <c r="F210" s="691">
        <v>0</v>
      </c>
      <c r="G210" s="691">
        <v>0</v>
      </c>
      <c r="H210" s="692">
        <v>0</v>
      </c>
      <c r="I210" s="693">
        <v>0</v>
      </c>
      <c r="J210" s="694">
        <v>0</v>
      </c>
      <c r="K210" s="271">
        <v>0</v>
      </c>
      <c r="L210" s="695">
        <v>0</v>
      </c>
      <c r="M210" s="677"/>
      <c r="N210" s="677"/>
    </row>
    <row r="211" spans="3:17" ht="12.6" customHeight="1">
      <c r="C211" s="900"/>
      <c r="D211" s="902" t="s">
        <v>138</v>
      </c>
      <c r="E211" s="44" t="s">
        <v>8</v>
      </c>
      <c r="F211" s="182">
        <v>91</v>
      </c>
      <c r="G211" s="182">
        <v>110</v>
      </c>
      <c r="H211" s="696">
        <v>124</v>
      </c>
      <c r="I211" s="280">
        <v>147</v>
      </c>
      <c r="J211" s="697">
        <v>86</v>
      </c>
      <c r="K211" s="264">
        <v>111.6</v>
      </c>
      <c r="L211" s="281">
        <v>110</v>
      </c>
      <c r="M211" s="664">
        <f>+K211/$K$259</f>
        <v>0.51714550509731227</v>
      </c>
      <c r="N211" s="664">
        <f>+L211/$L$259</f>
        <v>0.50691244239631339</v>
      </c>
    </row>
    <row r="212" spans="3:17" ht="15.75" customHeight="1">
      <c r="C212" s="900"/>
      <c r="D212" s="903"/>
      <c r="E212" s="232" t="s">
        <v>163</v>
      </c>
      <c r="F212" s="186">
        <v>0</v>
      </c>
      <c r="G212" s="186">
        <v>0</v>
      </c>
      <c r="H212" s="698">
        <v>0</v>
      </c>
      <c r="I212" s="282">
        <v>0</v>
      </c>
      <c r="J212" s="699">
        <v>0</v>
      </c>
      <c r="K212" s="266">
        <v>0</v>
      </c>
      <c r="L212" s="283">
        <v>0</v>
      </c>
      <c r="M212" s="670"/>
      <c r="N212" s="670"/>
    </row>
    <row r="213" spans="3:17" ht="63" customHeight="1">
      <c r="C213" s="900"/>
      <c r="D213" s="903"/>
      <c r="E213" s="90" t="s">
        <v>12</v>
      </c>
      <c r="F213" s="186">
        <v>0</v>
      </c>
      <c r="G213" s="186">
        <v>0</v>
      </c>
      <c r="H213" s="698">
        <v>0</v>
      </c>
      <c r="I213" s="282">
        <v>0</v>
      </c>
      <c r="J213" s="699">
        <v>0</v>
      </c>
      <c r="K213" s="267">
        <v>0</v>
      </c>
      <c r="L213" s="283">
        <v>0</v>
      </c>
      <c r="M213" s="670"/>
      <c r="N213" s="670"/>
    </row>
    <row r="214" spans="3:17" ht="18.600000000000001" thickBot="1">
      <c r="C214" s="901"/>
      <c r="D214" s="904"/>
      <c r="E214" s="191" t="s">
        <v>13</v>
      </c>
      <c r="F214" s="192">
        <v>3</v>
      </c>
      <c r="G214" s="192">
        <v>3</v>
      </c>
      <c r="H214" s="588">
        <v>1</v>
      </c>
      <c r="I214" s="700">
        <v>0</v>
      </c>
      <c r="J214" s="701">
        <v>8</v>
      </c>
      <c r="K214" s="285">
        <v>3</v>
      </c>
      <c r="L214" s="262">
        <v>8</v>
      </c>
      <c r="M214" s="677"/>
      <c r="N214" s="677"/>
    </row>
    <row r="215" spans="3:17">
      <c r="C215" s="899" t="s">
        <v>164</v>
      </c>
      <c r="D215" s="681" t="s">
        <v>165</v>
      </c>
      <c r="E215" s="87" t="s">
        <v>78</v>
      </c>
      <c r="F215" s="286">
        <v>54</v>
      </c>
      <c r="G215" s="286">
        <v>42</v>
      </c>
      <c r="H215" s="702">
        <v>42</v>
      </c>
      <c r="I215" s="287">
        <v>60</v>
      </c>
      <c r="J215" s="703">
        <v>48</v>
      </c>
      <c r="K215" s="264">
        <v>49.2</v>
      </c>
      <c r="L215" s="288">
        <v>54</v>
      </c>
      <c r="M215" s="664">
        <f>+K215/$K$259</f>
        <v>0.22798887859128822</v>
      </c>
      <c r="N215" s="664">
        <f>+L215/$L$259</f>
        <v>0.24884792626728111</v>
      </c>
    </row>
    <row r="216" spans="3:17">
      <c r="C216" s="900"/>
      <c r="D216" s="678"/>
      <c r="E216" s="232" t="s">
        <v>11</v>
      </c>
      <c r="F216" s="665">
        <v>0</v>
      </c>
      <c r="G216" s="665">
        <v>0</v>
      </c>
      <c r="H216" s="667">
        <v>0</v>
      </c>
      <c r="I216" s="666">
        <v>0</v>
      </c>
      <c r="J216" s="668">
        <v>0</v>
      </c>
      <c r="K216" s="266">
        <v>0</v>
      </c>
      <c r="L216" s="669">
        <v>0</v>
      </c>
      <c r="M216" s="670"/>
      <c r="N216" s="670"/>
    </row>
    <row r="217" spans="3:17">
      <c r="C217" s="900"/>
      <c r="D217" s="678"/>
      <c r="E217" s="90" t="s">
        <v>12</v>
      </c>
      <c r="F217" s="671">
        <v>0</v>
      </c>
      <c r="G217" s="671">
        <v>0</v>
      </c>
      <c r="H217" s="673">
        <v>0</v>
      </c>
      <c r="I217" s="672">
        <v>0</v>
      </c>
      <c r="J217" s="674">
        <v>0</v>
      </c>
      <c r="K217" s="267">
        <v>0</v>
      </c>
      <c r="L217" s="675">
        <v>0</v>
      </c>
      <c r="M217" s="670"/>
      <c r="N217" s="670"/>
    </row>
    <row r="218" spans="3:17" ht="18.600000000000001" thickBot="1">
      <c r="C218" s="900"/>
      <c r="D218" s="679"/>
      <c r="E218" s="191" t="s">
        <v>13</v>
      </c>
      <c r="F218" s="691">
        <v>2</v>
      </c>
      <c r="G218" s="691">
        <v>1</v>
      </c>
      <c r="H218" s="692">
        <v>1</v>
      </c>
      <c r="I218" s="693">
        <v>3</v>
      </c>
      <c r="J218" s="694">
        <v>2</v>
      </c>
      <c r="K218" s="271">
        <v>1.8</v>
      </c>
      <c r="L218" s="695">
        <v>2</v>
      </c>
      <c r="M218" s="677"/>
      <c r="N218" s="677"/>
    </row>
    <row r="219" spans="3:17">
      <c r="C219" s="900"/>
      <c r="D219" s="681" t="s">
        <v>166</v>
      </c>
      <c r="E219" s="93" t="s">
        <v>78</v>
      </c>
      <c r="F219" s="166">
        <v>13</v>
      </c>
      <c r="G219" s="166">
        <v>12</v>
      </c>
      <c r="H219" s="559">
        <v>11</v>
      </c>
      <c r="I219" s="167">
        <v>8</v>
      </c>
      <c r="J219" s="560">
        <v>12</v>
      </c>
      <c r="K219" s="264">
        <v>11.2</v>
      </c>
      <c r="L219" s="168">
        <v>11</v>
      </c>
      <c r="M219" s="664">
        <f>+K219/$K$259</f>
        <v>5.1899907321594066E-2</v>
      </c>
      <c r="N219" s="664">
        <f>+L219/$L$259</f>
        <v>5.0691244239631339E-2</v>
      </c>
    </row>
    <row r="220" spans="3:17">
      <c r="C220" s="900"/>
      <c r="D220" s="678"/>
      <c r="E220" s="232" t="s">
        <v>11</v>
      </c>
      <c r="F220" s="274">
        <v>1</v>
      </c>
      <c r="G220" s="274">
        <v>0</v>
      </c>
      <c r="H220" s="687">
        <v>0</v>
      </c>
      <c r="I220" s="275">
        <v>0</v>
      </c>
      <c r="J220" s="688">
        <v>0</v>
      </c>
      <c r="K220" s="266">
        <v>0.2</v>
      </c>
      <c r="L220" s="276">
        <v>0</v>
      </c>
      <c r="M220" s="670"/>
      <c r="N220" s="670"/>
    </row>
    <row r="221" spans="3:17">
      <c r="C221" s="900"/>
      <c r="D221" s="678"/>
      <c r="E221" s="90" t="s">
        <v>12</v>
      </c>
      <c r="F221" s="671">
        <v>0</v>
      </c>
      <c r="G221" s="671">
        <v>0</v>
      </c>
      <c r="H221" s="673">
        <v>0</v>
      </c>
      <c r="I221" s="672">
        <v>0</v>
      </c>
      <c r="J221" s="674">
        <v>0</v>
      </c>
      <c r="K221" s="267">
        <v>0</v>
      </c>
      <c r="L221" s="675">
        <v>0</v>
      </c>
      <c r="M221" s="670"/>
      <c r="N221" s="670"/>
    </row>
    <row r="222" spans="3:17" ht="18.600000000000001" thickBot="1">
      <c r="C222" s="900"/>
      <c r="D222" s="679"/>
      <c r="E222" s="191" t="s">
        <v>13</v>
      </c>
      <c r="F222" s="269">
        <v>10</v>
      </c>
      <c r="G222" s="269">
        <v>1</v>
      </c>
      <c r="H222" s="676">
        <v>5</v>
      </c>
      <c r="I222" s="290">
        <v>2</v>
      </c>
      <c r="J222" s="356">
        <v>3</v>
      </c>
      <c r="K222" s="271">
        <v>4.2</v>
      </c>
      <c r="L222" s="270">
        <v>2</v>
      </c>
      <c r="M222" s="677"/>
      <c r="N222" s="677"/>
    </row>
    <row r="223" spans="3:17">
      <c r="C223" s="900"/>
      <c r="D223" s="704" t="s">
        <v>167</v>
      </c>
      <c r="E223" s="93" t="s">
        <v>78</v>
      </c>
      <c r="F223" s="166">
        <v>10</v>
      </c>
      <c r="G223" s="166">
        <v>8</v>
      </c>
      <c r="H223" s="559">
        <v>12</v>
      </c>
      <c r="I223" s="167">
        <v>15</v>
      </c>
      <c r="J223" s="560">
        <v>11</v>
      </c>
      <c r="K223" s="264">
        <v>11.2</v>
      </c>
      <c r="L223" s="168">
        <v>10</v>
      </c>
      <c r="M223" s="664">
        <f>+K223/$K$259</f>
        <v>5.1899907321594066E-2</v>
      </c>
      <c r="N223" s="664">
        <f>+L223/$L$259</f>
        <v>4.6082949308755762E-2</v>
      </c>
    </row>
    <row r="224" spans="3:17">
      <c r="C224" s="900"/>
      <c r="D224" s="678" t="s">
        <v>168</v>
      </c>
      <c r="E224" s="232" t="s">
        <v>11</v>
      </c>
      <c r="F224" s="665">
        <v>0</v>
      </c>
      <c r="G224" s="665">
        <v>0</v>
      </c>
      <c r="H224" s="667">
        <v>0</v>
      </c>
      <c r="I224" s="666">
        <v>0</v>
      </c>
      <c r="J224" s="668">
        <v>0</v>
      </c>
      <c r="K224" s="266">
        <v>0</v>
      </c>
      <c r="L224" s="669">
        <v>0</v>
      </c>
      <c r="M224" s="670"/>
      <c r="N224" s="670"/>
      <c r="Q224" s="663"/>
    </row>
    <row r="225" spans="3:17">
      <c r="C225" s="900"/>
      <c r="D225" s="678" t="s">
        <v>169</v>
      </c>
      <c r="E225" s="90" t="s">
        <v>12</v>
      </c>
      <c r="F225" s="671">
        <v>0</v>
      </c>
      <c r="G225" s="671">
        <v>0</v>
      </c>
      <c r="H225" s="673">
        <v>0</v>
      </c>
      <c r="I225" s="672">
        <v>0</v>
      </c>
      <c r="J225" s="674">
        <v>0</v>
      </c>
      <c r="K225" s="267">
        <v>0</v>
      </c>
      <c r="L225" s="675">
        <v>0</v>
      </c>
      <c r="M225" s="670"/>
      <c r="N225" s="670"/>
      <c r="Q225" s="663"/>
    </row>
    <row r="226" spans="3:17" ht="18.600000000000001" thickBot="1">
      <c r="C226" s="900"/>
      <c r="D226" s="679"/>
      <c r="E226" s="191" t="s">
        <v>13</v>
      </c>
      <c r="F226" s="691">
        <v>0</v>
      </c>
      <c r="G226" s="691">
        <v>0</v>
      </c>
      <c r="H226" s="692">
        <v>4</v>
      </c>
      <c r="I226" s="693">
        <v>7</v>
      </c>
      <c r="J226" s="694">
        <v>6</v>
      </c>
      <c r="K226" s="271">
        <v>3.4</v>
      </c>
      <c r="L226" s="695">
        <v>2</v>
      </c>
      <c r="M226" s="677"/>
      <c r="N226" s="677"/>
      <c r="Q226" s="663"/>
    </row>
    <row r="227" spans="3:17">
      <c r="C227" s="900"/>
      <c r="D227" s="681" t="s">
        <v>170</v>
      </c>
      <c r="E227" s="93" t="s">
        <v>78</v>
      </c>
      <c r="F227" s="166">
        <v>2</v>
      </c>
      <c r="G227" s="166">
        <v>0</v>
      </c>
      <c r="H227" s="559">
        <v>0</v>
      </c>
      <c r="I227" s="167">
        <v>3</v>
      </c>
      <c r="J227" s="560">
        <v>3</v>
      </c>
      <c r="K227" s="264">
        <v>1.6</v>
      </c>
      <c r="L227" s="168">
        <v>1</v>
      </c>
      <c r="M227" s="664">
        <f>+K227/$K$259</f>
        <v>7.4142724745134385E-3</v>
      </c>
      <c r="N227" s="664">
        <f>+L227/$L$259</f>
        <v>4.608294930875576E-3</v>
      </c>
      <c r="Q227" s="663"/>
    </row>
    <row r="228" spans="3:17">
      <c r="C228" s="900"/>
      <c r="D228" s="678"/>
      <c r="E228" s="232" t="s">
        <v>11</v>
      </c>
      <c r="F228" s="665">
        <v>0</v>
      </c>
      <c r="G228" s="665">
        <v>0</v>
      </c>
      <c r="H228" s="667">
        <v>0</v>
      </c>
      <c r="I228" s="666">
        <v>0</v>
      </c>
      <c r="J228" s="668">
        <v>0</v>
      </c>
      <c r="K228" s="266">
        <v>0</v>
      </c>
      <c r="L228" s="669">
        <v>0</v>
      </c>
      <c r="M228" s="670"/>
      <c r="N228" s="670"/>
      <c r="Q228" s="663"/>
    </row>
    <row r="229" spans="3:17">
      <c r="C229" s="900"/>
      <c r="D229" s="678"/>
      <c r="E229" s="90" t="s">
        <v>12</v>
      </c>
      <c r="F229" s="671">
        <v>0</v>
      </c>
      <c r="G229" s="671">
        <v>0</v>
      </c>
      <c r="H229" s="673">
        <v>0</v>
      </c>
      <c r="I229" s="672">
        <v>0</v>
      </c>
      <c r="J229" s="674">
        <v>0</v>
      </c>
      <c r="K229" s="267">
        <v>0</v>
      </c>
      <c r="L229" s="675">
        <v>0</v>
      </c>
      <c r="M229" s="670"/>
      <c r="N229" s="670"/>
      <c r="Q229" s="663"/>
    </row>
    <row r="230" spans="3:17" ht="18.600000000000001" thickBot="1">
      <c r="C230" s="900"/>
      <c r="D230" s="679"/>
      <c r="E230" s="191" t="s">
        <v>13</v>
      </c>
      <c r="F230" s="269">
        <v>0</v>
      </c>
      <c r="G230" s="269">
        <v>0</v>
      </c>
      <c r="H230" s="676">
        <v>0</v>
      </c>
      <c r="I230" s="290">
        <v>2</v>
      </c>
      <c r="J230" s="356">
        <v>0</v>
      </c>
      <c r="K230" s="271">
        <v>0.4</v>
      </c>
      <c r="L230" s="270">
        <v>0</v>
      </c>
      <c r="M230" s="677"/>
      <c r="N230" s="677"/>
      <c r="Q230" s="663"/>
    </row>
    <row r="231" spans="3:17">
      <c r="C231" s="900"/>
      <c r="D231" s="681" t="s">
        <v>171</v>
      </c>
      <c r="E231" s="93" t="s">
        <v>78</v>
      </c>
      <c r="F231" s="166">
        <v>3</v>
      </c>
      <c r="G231" s="166">
        <v>1</v>
      </c>
      <c r="H231" s="559">
        <v>5</v>
      </c>
      <c r="I231" s="167">
        <v>6</v>
      </c>
      <c r="J231" s="560">
        <v>2</v>
      </c>
      <c r="K231" s="264">
        <v>3.4</v>
      </c>
      <c r="L231" s="168">
        <v>5</v>
      </c>
      <c r="M231" s="664">
        <f>+K231/$K$259</f>
        <v>1.5755329008341055E-2</v>
      </c>
      <c r="N231" s="664">
        <f>+L231/$L$259</f>
        <v>2.3041474654377881E-2</v>
      </c>
      <c r="Q231" s="663"/>
    </row>
    <row r="232" spans="3:17">
      <c r="C232" s="900"/>
      <c r="D232" s="678"/>
      <c r="E232" s="232" t="s">
        <v>11</v>
      </c>
      <c r="F232" s="274">
        <v>0</v>
      </c>
      <c r="G232" s="274">
        <v>0</v>
      </c>
      <c r="H232" s="687">
        <v>0</v>
      </c>
      <c r="I232" s="275">
        <v>0</v>
      </c>
      <c r="J232" s="688">
        <v>0</v>
      </c>
      <c r="K232" s="266">
        <v>0</v>
      </c>
      <c r="L232" s="276">
        <v>0</v>
      </c>
      <c r="M232" s="670"/>
      <c r="N232" s="670"/>
      <c r="Q232" s="663"/>
    </row>
    <row r="233" spans="3:17">
      <c r="C233" s="900"/>
      <c r="D233" s="678"/>
      <c r="E233" s="90" t="s">
        <v>12</v>
      </c>
      <c r="F233" s="277">
        <v>0</v>
      </c>
      <c r="G233" s="277">
        <v>0</v>
      </c>
      <c r="H233" s="689">
        <v>0</v>
      </c>
      <c r="I233" s="278">
        <v>0</v>
      </c>
      <c r="J233" s="690">
        <v>0</v>
      </c>
      <c r="K233" s="267">
        <v>0</v>
      </c>
      <c r="L233" s="279">
        <v>0</v>
      </c>
      <c r="M233" s="670"/>
      <c r="N233" s="670"/>
      <c r="Q233" s="663"/>
    </row>
    <row r="234" spans="3:17" ht="18.600000000000001" thickBot="1">
      <c r="C234" s="900"/>
      <c r="D234" s="679"/>
      <c r="E234" s="191" t="s">
        <v>13</v>
      </c>
      <c r="F234" s="269">
        <v>0</v>
      </c>
      <c r="G234" s="269">
        <v>1</v>
      </c>
      <c r="H234" s="676">
        <v>1</v>
      </c>
      <c r="I234" s="290">
        <v>0</v>
      </c>
      <c r="J234" s="356">
        <v>0</v>
      </c>
      <c r="K234" s="271">
        <v>0.4</v>
      </c>
      <c r="L234" s="270">
        <v>0</v>
      </c>
      <c r="M234" s="677"/>
      <c r="N234" s="677"/>
      <c r="Q234" s="663"/>
    </row>
    <row r="235" spans="3:17">
      <c r="C235" s="900"/>
      <c r="D235" s="681" t="s">
        <v>172</v>
      </c>
      <c r="E235" s="93" t="s">
        <v>78</v>
      </c>
      <c r="F235" s="166">
        <v>6</v>
      </c>
      <c r="G235" s="166">
        <v>11</v>
      </c>
      <c r="H235" s="559">
        <v>7</v>
      </c>
      <c r="I235" s="167">
        <v>7</v>
      </c>
      <c r="J235" s="560">
        <v>7</v>
      </c>
      <c r="K235" s="264">
        <v>7.6</v>
      </c>
      <c r="L235" s="168">
        <v>2</v>
      </c>
      <c r="M235" s="664">
        <f>+K235/$K$259</f>
        <v>3.5217794253938832E-2</v>
      </c>
      <c r="N235" s="664">
        <f>+L235/$L$259</f>
        <v>9.2165898617511521E-3</v>
      </c>
    </row>
    <row r="236" spans="3:17">
      <c r="C236" s="900"/>
      <c r="D236" s="678"/>
      <c r="E236" s="232" t="s">
        <v>11</v>
      </c>
      <c r="F236" s="274">
        <v>0</v>
      </c>
      <c r="G236" s="274">
        <v>0</v>
      </c>
      <c r="H236" s="687">
        <v>0</v>
      </c>
      <c r="I236" s="275">
        <v>0</v>
      </c>
      <c r="J236" s="688">
        <v>0</v>
      </c>
      <c r="K236" s="266">
        <v>0</v>
      </c>
      <c r="L236" s="276">
        <v>0</v>
      </c>
      <c r="M236" s="670"/>
      <c r="N236" s="670"/>
    </row>
    <row r="237" spans="3:17">
      <c r="C237" s="900"/>
      <c r="D237" s="678"/>
      <c r="E237" s="90" t="s">
        <v>12</v>
      </c>
      <c r="F237" s="277">
        <v>0</v>
      </c>
      <c r="G237" s="277">
        <v>0</v>
      </c>
      <c r="H237" s="689">
        <v>0</v>
      </c>
      <c r="I237" s="278">
        <v>0</v>
      </c>
      <c r="J237" s="690">
        <v>0</v>
      </c>
      <c r="K237" s="267">
        <v>0</v>
      </c>
      <c r="L237" s="279">
        <v>0</v>
      </c>
      <c r="M237" s="670"/>
      <c r="N237" s="670"/>
    </row>
    <row r="238" spans="3:17" ht="18.600000000000001" thickBot="1">
      <c r="C238" s="900"/>
      <c r="D238" s="679"/>
      <c r="E238" s="191" t="s">
        <v>13</v>
      </c>
      <c r="F238" s="269">
        <v>1</v>
      </c>
      <c r="G238" s="269">
        <v>0</v>
      </c>
      <c r="H238" s="676">
        <v>1</v>
      </c>
      <c r="I238" s="290">
        <v>0</v>
      </c>
      <c r="J238" s="356">
        <v>0</v>
      </c>
      <c r="K238" s="271">
        <v>0.4</v>
      </c>
      <c r="L238" s="270">
        <v>0</v>
      </c>
      <c r="M238" s="677"/>
      <c r="N238" s="677"/>
    </row>
    <row r="239" spans="3:17">
      <c r="C239" s="900"/>
      <c r="D239" s="681" t="s">
        <v>173</v>
      </c>
      <c r="E239" s="93" t="s">
        <v>78</v>
      </c>
      <c r="F239" s="166">
        <v>18</v>
      </c>
      <c r="G239" s="166">
        <v>9</v>
      </c>
      <c r="H239" s="559">
        <v>10</v>
      </c>
      <c r="I239" s="167">
        <v>12</v>
      </c>
      <c r="J239" s="560">
        <v>19</v>
      </c>
      <c r="K239" s="264">
        <v>13.6</v>
      </c>
      <c r="L239" s="168">
        <v>19</v>
      </c>
      <c r="M239" s="664">
        <f>+K239/$K$259</f>
        <v>6.3021316033364222E-2</v>
      </c>
      <c r="N239" s="664">
        <f>+L239/$L$259</f>
        <v>8.755760368663594E-2</v>
      </c>
    </row>
    <row r="240" spans="3:17">
      <c r="C240" s="900"/>
      <c r="D240" s="678"/>
      <c r="E240" s="232" t="s">
        <v>11</v>
      </c>
      <c r="F240" s="665">
        <v>0</v>
      </c>
      <c r="G240" s="665">
        <v>0</v>
      </c>
      <c r="H240" s="667">
        <v>0</v>
      </c>
      <c r="I240" s="666">
        <v>0</v>
      </c>
      <c r="J240" s="668">
        <v>0</v>
      </c>
      <c r="K240" s="266">
        <v>0</v>
      </c>
      <c r="L240" s="669">
        <v>0</v>
      </c>
      <c r="M240" s="670"/>
      <c r="N240" s="670"/>
    </row>
    <row r="241" spans="3:14">
      <c r="C241" s="900"/>
      <c r="D241" s="678"/>
      <c r="E241" s="90" t="s">
        <v>12</v>
      </c>
      <c r="F241" s="277">
        <v>0</v>
      </c>
      <c r="G241" s="277">
        <v>0</v>
      </c>
      <c r="H241" s="689">
        <v>0</v>
      </c>
      <c r="I241" s="278">
        <v>0</v>
      </c>
      <c r="J241" s="690">
        <v>0</v>
      </c>
      <c r="K241" s="267">
        <v>0</v>
      </c>
      <c r="L241" s="279">
        <v>0</v>
      </c>
      <c r="M241" s="670"/>
      <c r="N241" s="670"/>
    </row>
    <row r="242" spans="3:14" ht="18.600000000000001" thickBot="1">
      <c r="C242" s="900"/>
      <c r="D242" s="678"/>
      <c r="E242" s="91" t="s">
        <v>13</v>
      </c>
      <c r="F242" s="289">
        <v>14</v>
      </c>
      <c r="G242" s="1053">
        <v>3</v>
      </c>
      <c r="H242" s="705">
        <v>5</v>
      </c>
      <c r="I242" s="290">
        <v>8</v>
      </c>
      <c r="J242" s="356">
        <v>15</v>
      </c>
      <c r="K242" s="271">
        <v>9</v>
      </c>
      <c r="L242" s="291">
        <v>23</v>
      </c>
      <c r="M242" s="677"/>
      <c r="N242" s="677"/>
    </row>
    <row r="243" spans="3:14">
      <c r="C243" s="900"/>
      <c r="D243" s="681" t="s">
        <v>120</v>
      </c>
      <c r="E243" s="93" t="s">
        <v>78</v>
      </c>
      <c r="F243" s="166">
        <v>5</v>
      </c>
      <c r="G243" s="166">
        <v>4</v>
      </c>
      <c r="H243" s="559">
        <v>3</v>
      </c>
      <c r="I243" s="167">
        <v>4</v>
      </c>
      <c r="J243" s="560">
        <v>5</v>
      </c>
      <c r="K243" s="264">
        <v>4.2</v>
      </c>
      <c r="L243" s="168">
        <v>1</v>
      </c>
      <c r="M243" s="664">
        <f>+K243/$K$259</f>
        <v>1.9462465245597776E-2</v>
      </c>
      <c r="N243" s="664">
        <f>+L243/$L$259</f>
        <v>4.608294930875576E-3</v>
      </c>
    </row>
    <row r="244" spans="3:14">
      <c r="C244" s="900"/>
      <c r="D244" s="292"/>
      <c r="E244" s="232" t="s">
        <v>11</v>
      </c>
      <c r="F244" s="665">
        <v>0</v>
      </c>
      <c r="G244" s="665">
        <v>0</v>
      </c>
      <c r="H244" s="667">
        <v>0</v>
      </c>
      <c r="I244" s="666">
        <v>0</v>
      </c>
      <c r="J244" s="668">
        <v>0</v>
      </c>
      <c r="K244" s="266">
        <v>0</v>
      </c>
      <c r="L244" s="669">
        <v>0</v>
      </c>
      <c r="M244" s="670"/>
      <c r="N244" s="670"/>
    </row>
    <row r="245" spans="3:14">
      <c r="C245" s="900"/>
      <c r="D245" s="292"/>
      <c r="E245" s="90" t="s">
        <v>12</v>
      </c>
      <c r="F245" s="671">
        <v>0</v>
      </c>
      <c r="G245" s="671">
        <v>0</v>
      </c>
      <c r="H245" s="673">
        <v>0</v>
      </c>
      <c r="I245" s="672">
        <v>0</v>
      </c>
      <c r="J245" s="674">
        <v>0</v>
      </c>
      <c r="K245" s="267">
        <v>0</v>
      </c>
      <c r="L245" s="675">
        <v>0</v>
      </c>
      <c r="M245" s="670"/>
      <c r="N245" s="670"/>
    </row>
    <row r="246" spans="3:14" ht="18.600000000000001" thickBot="1">
      <c r="C246" s="900"/>
      <c r="D246" s="292"/>
      <c r="E246" s="91" t="s">
        <v>13</v>
      </c>
      <c r="F246" s="289">
        <v>2</v>
      </c>
      <c r="G246" s="289">
        <v>1</v>
      </c>
      <c r="H246" s="705">
        <v>1</v>
      </c>
      <c r="I246" s="290">
        <v>2</v>
      </c>
      <c r="J246" s="356">
        <v>3</v>
      </c>
      <c r="K246" s="271">
        <v>1.8</v>
      </c>
      <c r="L246" s="291">
        <v>0</v>
      </c>
      <c r="M246" s="677"/>
      <c r="N246" s="677"/>
    </row>
    <row r="247" spans="3:14">
      <c r="C247" s="900"/>
      <c r="D247" s="905" t="s">
        <v>138</v>
      </c>
      <c r="E247" s="293" t="s">
        <v>8</v>
      </c>
      <c r="F247" s="166">
        <v>111</v>
      </c>
      <c r="G247" s="166">
        <v>87</v>
      </c>
      <c r="H247" s="559">
        <v>90</v>
      </c>
      <c r="I247" s="167">
        <v>115</v>
      </c>
      <c r="J247" s="560">
        <v>107</v>
      </c>
      <c r="K247" s="264">
        <v>102</v>
      </c>
      <c r="L247" s="168">
        <v>103</v>
      </c>
      <c r="M247" s="664">
        <f>+K247/$K$259</f>
        <v>0.47265987025023165</v>
      </c>
      <c r="N247" s="664">
        <f>+L247/$L$259</f>
        <v>0.47465437788018433</v>
      </c>
    </row>
    <row r="248" spans="3:14">
      <c r="C248" s="900"/>
      <c r="D248" s="906"/>
      <c r="E248" s="89" t="s">
        <v>163</v>
      </c>
      <c r="F248" s="186">
        <v>1</v>
      </c>
      <c r="G248" s="186">
        <v>0</v>
      </c>
      <c r="H248" s="698">
        <v>0</v>
      </c>
      <c r="I248" s="282">
        <v>0</v>
      </c>
      <c r="J248" s="699">
        <v>0</v>
      </c>
      <c r="K248" s="266">
        <v>0.2</v>
      </c>
      <c r="L248" s="283">
        <v>0</v>
      </c>
      <c r="M248" s="670"/>
      <c r="N248" s="670"/>
    </row>
    <row r="249" spans="3:14">
      <c r="C249" s="900"/>
      <c r="D249" s="906"/>
      <c r="E249" s="102" t="s">
        <v>12</v>
      </c>
      <c r="F249" s="187">
        <v>0</v>
      </c>
      <c r="G249" s="187">
        <v>0</v>
      </c>
      <c r="H249" s="660">
        <v>0</v>
      </c>
      <c r="I249" s="260">
        <v>0</v>
      </c>
      <c r="J249" s="661">
        <v>0</v>
      </c>
      <c r="K249" s="267">
        <v>0</v>
      </c>
      <c r="L249" s="261">
        <v>0</v>
      </c>
      <c r="M249" s="670"/>
      <c r="N249" s="670"/>
    </row>
    <row r="250" spans="3:14" ht="18.600000000000001" thickBot="1">
      <c r="C250" s="901"/>
      <c r="D250" s="907"/>
      <c r="E250" s="294" t="s">
        <v>13</v>
      </c>
      <c r="F250" s="284">
        <v>29</v>
      </c>
      <c r="G250" s="284">
        <v>7</v>
      </c>
      <c r="H250" s="706">
        <v>18</v>
      </c>
      <c r="I250" s="1054">
        <v>24</v>
      </c>
      <c r="J250" s="1055">
        <v>29</v>
      </c>
      <c r="K250" s="285">
        <v>21.4</v>
      </c>
      <c r="L250" s="295">
        <v>29</v>
      </c>
      <c r="M250" s="677"/>
      <c r="N250" s="677"/>
    </row>
    <row r="251" spans="3:14">
      <c r="C251" s="908" t="s">
        <v>174</v>
      </c>
      <c r="D251" s="909"/>
      <c r="E251" s="93" t="s">
        <v>8</v>
      </c>
      <c r="F251" s="707">
        <v>0</v>
      </c>
      <c r="G251" s="707">
        <v>0</v>
      </c>
      <c r="H251" s="709">
        <v>3</v>
      </c>
      <c r="I251" s="708">
        <v>0</v>
      </c>
      <c r="J251" s="710">
        <v>1</v>
      </c>
      <c r="K251" s="264">
        <v>0.8</v>
      </c>
      <c r="L251" s="711">
        <v>2</v>
      </c>
      <c r="M251" s="664">
        <f>+K251/$K$259</f>
        <v>3.7071362372567192E-3</v>
      </c>
      <c r="N251" s="664">
        <f>+L251/$L$259</f>
        <v>9.2165898617511521E-3</v>
      </c>
    </row>
    <row r="252" spans="3:14">
      <c r="C252" s="910"/>
      <c r="D252" s="911"/>
      <c r="E252" s="89" t="s">
        <v>11</v>
      </c>
      <c r="F252" s="665">
        <v>0</v>
      </c>
      <c r="G252" s="665">
        <v>0</v>
      </c>
      <c r="H252" s="667">
        <v>0</v>
      </c>
      <c r="I252" s="666">
        <v>0</v>
      </c>
      <c r="J252" s="668">
        <v>0</v>
      </c>
      <c r="K252" s="266">
        <v>0</v>
      </c>
      <c r="L252" s="669">
        <v>0</v>
      </c>
      <c r="M252" s="670"/>
      <c r="N252" s="670"/>
    </row>
    <row r="253" spans="3:14">
      <c r="C253" s="910"/>
      <c r="D253" s="911"/>
      <c r="E253" s="90" t="s">
        <v>12</v>
      </c>
      <c r="F253" s="671">
        <v>0</v>
      </c>
      <c r="G253" s="671">
        <v>0</v>
      </c>
      <c r="H253" s="673">
        <v>0</v>
      </c>
      <c r="I253" s="672">
        <v>0</v>
      </c>
      <c r="J253" s="674">
        <v>0</v>
      </c>
      <c r="K253" s="267">
        <v>0</v>
      </c>
      <c r="L253" s="675">
        <v>0</v>
      </c>
      <c r="M253" s="670"/>
      <c r="N253" s="670"/>
    </row>
    <row r="254" spans="3:14" ht="18.600000000000001" thickBot="1">
      <c r="C254" s="912"/>
      <c r="D254" s="913"/>
      <c r="E254" s="191" t="s">
        <v>13</v>
      </c>
      <c r="F254" s="691">
        <v>0</v>
      </c>
      <c r="G254" s="691">
        <v>0</v>
      </c>
      <c r="H254" s="692">
        <v>1</v>
      </c>
      <c r="I254" s="693">
        <v>0</v>
      </c>
      <c r="J254" s="694">
        <v>0</v>
      </c>
      <c r="K254" s="271">
        <v>0.2</v>
      </c>
      <c r="L254" s="695">
        <v>0</v>
      </c>
      <c r="M254" s="677"/>
      <c r="N254" s="677"/>
    </row>
    <row r="255" spans="3:14">
      <c r="C255" s="908" t="s">
        <v>175</v>
      </c>
      <c r="D255" s="909"/>
      <c r="E255" s="93" t="s">
        <v>8</v>
      </c>
      <c r="F255" s="707">
        <v>1</v>
      </c>
      <c r="G255" s="707">
        <v>1</v>
      </c>
      <c r="H255" s="709">
        <v>3</v>
      </c>
      <c r="I255" s="708">
        <v>2</v>
      </c>
      <c r="J255" s="710">
        <v>0</v>
      </c>
      <c r="K255" s="264">
        <v>1.4</v>
      </c>
      <c r="L255" s="711">
        <v>2</v>
      </c>
      <c r="M255" s="664">
        <f>+K255/$K$259</f>
        <v>6.4874884151992582E-3</v>
      </c>
      <c r="N255" s="664">
        <f>+L255/$L$259</f>
        <v>9.2165898617511521E-3</v>
      </c>
    </row>
    <row r="256" spans="3:14">
      <c r="C256" s="910"/>
      <c r="D256" s="911"/>
      <c r="E256" s="89" t="s">
        <v>11</v>
      </c>
      <c r="F256" s="665">
        <v>0</v>
      </c>
      <c r="G256" s="665">
        <v>1</v>
      </c>
      <c r="H256" s="667">
        <v>1</v>
      </c>
      <c r="I256" s="666">
        <v>0</v>
      </c>
      <c r="J256" s="668">
        <v>0</v>
      </c>
      <c r="K256" s="266">
        <v>0.4</v>
      </c>
      <c r="L256" s="669">
        <v>0</v>
      </c>
      <c r="M256" s="670"/>
      <c r="N256" s="670"/>
    </row>
    <row r="257" spans="3:14">
      <c r="C257" s="910"/>
      <c r="D257" s="911"/>
      <c r="E257" s="90" t="s">
        <v>12</v>
      </c>
      <c r="F257" s="671">
        <v>0</v>
      </c>
      <c r="G257" s="671">
        <v>1</v>
      </c>
      <c r="H257" s="673">
        <v>1</v>
      </c>
      <c r="I257" s="672">
        <v>0</v>
      </c>
      <c r="J257" s="674">
        <v>0</v>
      </c>
      <c r="K257" s="267">
        <v>0.4</v>
      </c>
      <c r="L257" s="675">
        <v>0</v>
      </c>
      <c r="M257" s="670"/>
      <c r="N257" s="670"/>
    </row>
    <row r="258" spans="3:14" ht="18.600000000000001" thickBot="1">
      <c r="C258" s="910"/>
      <c r="D258" s="911"/>
      <c r="E258" s="91" t="s">
        <v>13</v>
      </c>
      <c r="F258" s="289">
        <v>0</v>
      </c>
      <c r="G258" s="289">
        <v>19</v>
      </c>
      <c r="H258" s="705">
        <v>1</v>
      </c>
      <c r="I258" s="290">
        <v>3</v>
      </c>
      <c r="J258" s="356">
        <v>0</v>
      </c>
      <c r="K258" s="271">
        <v>4.5999999999999996</v>
      </c>
      <c r="L258" s="291">
        <v>1</v>
      </c>
      <c r="M258" s="670"/>
      <c r="N258" s="670"/>
    </row>
    <row r="259" spans="3:14">
      <c r="C259" s="880" t="s">
        <v>96</v>
      </c>
      <c r="D259" s="881"/>
      <c r="E259" s="293" t="s">
        <v>8</v>
      </c>
      <c r="F259" s="182">
        <v>203</v>
      </c>
      <c r="G259" s="182">
        <v>198</v>
      </c>
      <c r="H259" s="696">
        <v>220</v>
      </c>
      <c r="I259" s="280">
        <v>264</v>
      </c>
      <c r="J259" s="697">
        <v>194</v>
      </c>
      <c r="K259" s="264">
        <v>215.8</v>
      </c>
      <c r="L259" s="281">
        <v>217</v>
      </c>
      <c r="M259" s="664">
        <f>+K259/$K$259</f>
        <v>1</v>
      </c>
      <c r="N259" s="664">
        <f>+L259/$L$259</f>
        <v>1</v>
      </c>
    </row>
    <row r="260" spans="3:14">
      <c r="C260" s="882"/>
      <c r="D260" s="883"/>
      <c r="E260" s="89" t="s">
        <v>11</v>
      </c>
      <c r="F260" s="186">
        <v>1</v>
      </c>
      <c r="G260" s="186">
        <v>1</v>
      </c>
      <c r="H260" s="698">
        <v>1</v>
      </c>
      <c r="I260" s="282">
        <v>0</v>
      </c>
      <c r="J260" s="699">
        <v>0</v>
      </c>
      <c r="K260" s="266">
        <v>0.6</v>
      </c>
      <c r="L260" s="283">
        <v>0</v>
      </c>
      <c r="M260" s="670"/>
      <c r="N260" s="670"/>
    </row>
    <row r="261" spans="3:14">
      <c r="C261" s="882"/>
      <c r="D261" s="883"/>
      <c r="E261" s="102" t="s">
        <v>12</v>
      </c>
      <c r="F261" s="187">
        <v>0</v>
      </c>
      <c r="G261" s="187">
        <v>1</v>
      </c>
      <c r="H261" s="660">
        <v>1</v>
      </c>
      <c r="I261" s="260">
        <v>0</v>
      </c>
      <c r="J261" s="661">
        <v>0</v>
      </c>
      <c r="K261" s="267">
        <v>0.4</v>
      </c>
      <c r="L261" s="261">
        <v>0</v>
      </c>
      <c r="M261" s="670"/>
      <c r="N261" s="670"/>
    </row>
    <row r="262" spans="3:14" ht="18.600000000000001" thickBot="1">
      <c r="C262" s="884"/>
      <c r="D262" s="885"/>
      <c r="E262" s="110" t="s">
        <v>13</v>
      </c>
      <c r="F262" s="284">
        <v>32</v>
      </c>
      <c r="G262" s="284">
        <v>29</v>
      </c>
      <c r="H262" s="706">
        <v>21</v>
      </c>
      <c r="I262" s="194">
        <v>27</v>
      </c>
      <c r="J262" s="712">
        <v>37</v>
      </c>
      <c r="K262" s="296">
        <v>29.2</v>
      </c>
      <c r="L262" s="295">
        <v>38</v>
      </c>
      <c r="M262" s="677"/>
      <c r="N262" s="677"/>
    </row>
    <row r="266" spans="3:14" ht="35.1">
      <c r="D266" s="362" t="s">
        <v>176</v>
      </c>
    </row>
    <row r="267" spans="3:14" ht="35.450000000000003" thickBot="1">
      <c r="D267" s="362"/>
    </row>
    <row r="268" spans="3:14" ht="35.450000000000003" thickBot="1">
      <c r="D268" s="362"/>
      <c r="M268" s="880" t="s">
        <v>103</v>
      </c>
      <c r="N268" s="886"/>
    </row>
    <row r="269" spans="3:14" ht="33.6" thickBot="1">
      <c r="D269" s="438" t="s">
        <v>177</v>
      </c>
      <c r="E269" s="144"/>
      <c r="F269" s="808" t="s">
        <v>1</v>
      </c>
      <c r="G269" s="809" t="s">
        <v>2</v>
      </c>
      <c r="H269" s="365" t="s">
        <v>3</v>
      </c>
      <c r="I269" s="807" t="s">
        <v>4</v>
      </c>
      <c r="J269" s="810" t="s">
        <v>5</v>
      </c>
      <c r="K269" s="366" t="s">
        <v>6</v>
      </c>
      <c r="L269" s="367" t="s">
        <v>7</v>
      </c>
      <c r="M269" s="489" t="s">
        <v>6</v>
      </c>
      <c r="N269" s="490" t="s">
        <v>87</v>
      </c>
    </row>
    <row r="270" spans="3:14">
      <c r="D270" s="855" t="s">
        <v>104</v>
      </c>
      <c r="E270" s="887"/>
      <c r="F270" s="888">
        <v>16</v>
      </c>
      <c r="G270" s="888">
        <v>3</v>
      </c>
      <c r="H270" s="889">
        <v>13</v>
      </c>
      <c r="I270" s="890">
        <v>14</v>
      </c>
      <c r="J270" s="891">
        <v>17</v>
      </c>
      <c r="K270" s="892">
        <f>AVERAGE(F270:J270)</f>
        <v>12.6</v>
      </c>
      <c r="L270" s="893">
        <v>14</v>
      </c>
      <c r="M270" s="894">
        <f>K270/K$294</f>
        <v>0.60576923076923073</v>
      </c>
      <c r="N270" s="895">
        <f>L270/L$294</f>
        <v>0.51851851851851849</v>
      </c>
    </row>
    <row r="271" spans="3:14" ht="18" customHeight="1">
      <c r="D271" s="1056"/>
      <c r="E271" s="1057"/>
      <c r="F271" s="874"/>
      <c r="G271" s="874"/>
      <c r="H271" s="875"/>
      <c r="I271" s="876"/>
      <c r="J271" s="877"/>
      <c r="K271" s="878" t="e">
        <f>AVERAGE(#REF!)</f>
        <v>#REF!</v>
      </c>
      <c r="L271" s="879"/>
      <c r="M271" s="1058"/>
      <c r="N271" s="1059"/>
    </row>
    <row r="272" spans="3:14">
      <c r="D272" s="527"/>
      <c r="E272" s="120" t="s">
        <v>105</v>
      </c>
      <c r="F272" s="713">
        <v>8</v>
      </c>
      <c r="G272" s="713">
        <v>1</v>
      </c>
      <c r="H272" s="715">
        <v>4</v>
      </c>
      <c r="I272" s="714">
        <v>5</v>
      </c>
      <c r="J272" s="716">
        <v>4</v>
      </c>
      <c r="K272" s="717">
        <f>AVERAGE(F272:J272)</f>
        <v>4.4000000000000004</v>
      </c>
      <c r="L272" s="718">
        <v>8</v>
      </c>
      <c r="M272" s="297"/>
      <c r="N272" s="298"/>
    </row>
    <row r="273" spans="4:14">
      <c r="D273" s="527"/>
      <c r="E273" s="126" t="s">
        <v>106</v>
      </c>
      <c r="F273" s="719">
        <v>2</v>
      </c>
      <c r="G273" s="719">
        <v>0</v>
      </c>
      <c r="H273" s="721">
        <v>5</v>
      </c>
      <c r="I273" s="720">
        <v>6</v>
      </c>
      <c r="J273" s="722">
        <v>7</v>
      </c>
      <c r="K273" s="717">
        <f>AVERAGE(F273:J273)</f>
        <v>4</v>
      </c>
      <c r="L273" s="724">
        <v>3</v>
      </c>
      <c r="M273" s="297"/>
      <c r="N273" s="298"/>
    </row>
    <row r="274" spans="4:14">
      <c r="D274" s="533"/>
      <c r="E274" s="132" t="s">
        <v>107</v>
      </c>
      <c r="F274" s="719">
        <v>5</v>
      </c>
      <c r="G274" s="719">
        <v>2</v>
      </c>
      <c r="H274" s="721">
        <v>1</v>
      </c>
      <c r="I274" s="720">
        <v>1</v>
      </c>
      <c r="J274" s="722">
        <v>0</v>
      </c>
      <c r="K274" s="723">
        <f>AVERAGE(F274:J274)</f>
        <v>1.8</v>
      </c>
      <c r="L274" s="724">
        <v>0</v>
      </c>
      <c r="M274" s="299"/>
      <c r="N274" s="300"/>
    </row>
    <row r="275" spans="4:14">
      <c r="D275" s="871" t="s">
        <v>108</v>
      </c>
      <c r="E275" s="872"/>
      <c r="F275" s="858">
        <v>1</v>
      </c>
      <c r="G275" s="858">
        <v>2</v>
      </c>
      <c r="H275" s="860">
        <v>0</v>
      </c>
      <c r="I275" s="862">
        <v>0</v>
      </c>
      <c r="J275" s="864">
        <v>2</v>
      </c>
      <c r="K275" s="847">
        <v>4.4000000000000004</v>
      </c>
      <c r="L275" s="867">
        <v>4</v>
      </c>
      <c r="M275" s="869">
        <f>K275/K$294</f>
        <v>0.21153846153846154</v>
      </c>
      <c r="N275" s="835">
        <f>L275/L$294</f>
        <v>0.14814814814814814</v>
      </c>
    </row>
    <row r="276" spans="4:14" ht="18" customHeight="1">
      <c r="D276" s="873"/>
      <c r="E276" s="872"/>
      <c r="F276" s="859"/>
      <c r="G276" s="859"/>
      <c r="H276" s="861"/>
      <c r="I276" s="863"/>
      <c r="J276" s="865"/>
      <c r="K276" s="866" t="e">
        <f>AVERAGE(F276:J276)</f>
        <v>#DIV/0!</v>
      </c>
      <c r="L276" s="868"/>
      <c r="M276" s="870"/>
      <c r="N276" s="836"/>
    </row>
    <row r="277" spans="4:14">
      <c r="D277" s="871" t="s">
        <v>109</v>
      </c>
      <c r="E277" s="872"/>
      <c r="F277" s="858">
        <v>1</v>
      </c>
      <c r="G277" s="858">
        <v>1</v>
      </c>
      <c r="H277" s="860">
        <v>1</v>
      </c>
      <c r="I277" s="862">
        <v>3</v>
      </c>
      <c r="J277" s="864">
        <v>6</v>
      </c>
      <c r="K277" s="847">
        <v>4.4000000000000004</v>
      </c>
      <c r="L277" s="867">
        <v>2</v>
      </c>
      <c r="M277" s="869">
        <f>K277/K$294</f>
        <v>0.21153846153846154</v>
      </c>
      <c r="N277" s="835">
        <f>L277/L$294</f>
        <v>7.407407407407407E-2</v>
      </c>
    </row>
    <row r="278" spans="4:14" ht="13.5" customHeight="1">
      <c r="D278" s="1060"/>
      <c r="E278" s="1061"/>
      <c r="F278" s="874"/>
      <c r="G278" s="874"/>
      <c r="H278" s="875"/>
      <c r="I278" s="876"/>
      <c r="J278" s="877"/>
      <c r="K278" s="878" t="e">
        <f>AVERAGE(F278:J278)</f>
        <v>#DIV/0!</v>
      </c>
      <c r="L278" s="879"/>
      <c r="M278" s="1058"/>
      <c r="N278" s="1059"/>
    </row>
    <row r="279" spans="4:14">
      <c r="D279" s="535"/>
      <c r="E279" s="120" t="s">
        <v>110</v>
      </c>
      <c r="F279" s="719">
        <v>1</v>
      </c>
      <c r="G279" s="719">
        <v>0</v>
      </c>
      <c r="H279" s="721">
        <v>0</v>
      </c>
      <c r="I279" s="720">
        <v>2</v>
      </c>
      <c r="J279" s="722">
        <v>1</v>
      </c>
      <c r="K279" s="717">
        <f>AVERAGE(F279:J279)</f>
        <v>0.8</v>
      </c>
      <c r="L279" s="724">
        <v>0</v>
      </c>
      <c r="M279" s="297"/>
      <c r="N279" s="298"/>
    </row>
    <row r="280" spans="4:14">
      <c r="D280" s="535"/>
      <c r="E280" s="126" t="s">
        <v>111</v>
      </c>
      <c r="F280" s="719">
        <v>0</v>
      </c>
      <c r="G280" s="719">
        <v>1</v>
      </c>
      <c r="H280" s="721">
        <v>1</v>
      </c>
      <c r="I280" s="720">
        <v>1</v>
      </c>
      <c r="J280" s="722">
        <v>4</v>
      </c>
      <c r="K280" s="723">
        <f>AVERAGE(F280:J280)</f>
        <v>1.4</v>
      </c>
      <c r="L280" s="724">
        <v>0</v>
      </c>
      <c r="M280" s="301"/>
      <c r="N280" s="302"/>
    </row>
    <row r="281" spans="4:14">
      <c r="D281" s="536"/>
      <c r="E281" s="132" t="s">
        <v>112</v>
      </c>
      <c r="F281" s="726">
        <v>0</v>
      </c>
      <c r="G281" s="726">
        <v>0</v>
      </c>
      <c r="H281" s="727">
        <v>0</v>
      </c>
      <c r="I281" s="725">
        <v>0</v>
      </c>
      <c r="J281" s="728">
        <v>0</v>
      </c>
      <c r="K281" s="717">
        <f>AVERAGE(F281:J281)</f>
        <v>0</v>
      </c>
      <c r="L281" s="729">
        <v>0</v>
      </c>
      <c r="M281" s="303"/>
      <c r="N281" s="304"/>
    </row>
    <row r="282" spans="4:14" ht="13.5" customHeight="1">
      <c r="D282" s="871" t="s">
        <v>178</v>
      </c>
      <c r="E282" s="872"/>
      <c r="F282" s="858">
        <v>2</v>
      </c>
      <c r="G282" s="858">
        <v>1</v>
      </c>
      <c r="H282" s="860">
        <v>5</v>
      </c>
      <c r="I282" s="862">
        <v>1</v>
      </c>
      <c r="J282" s="864">
        <v>3</v>
      </c>
      <c r="K282" s="847">
        <f>AVERAGE(F282:J282)</f>
        <v>2.4</v>
      </c>
      <c r="L282" s="867">
        <v>2</v>
      </c>
      <c r="M282" s="869">
        <f>K282/K$294</f>
        <v>0.11538461538461538</v>
      </c>
      <c r="N282" s="835">
        <f>L282/L$294</f>
        <v>7.407407407407407E-2</v>
      </c>
    </row>
    <row r="283" spans="4:14" ht="18" customHeight="1">
      <c r="D283" s="1060"/>
      <c r="E283" s="1061"/>
      <c r="F283" s="874"/>
      <c r="G283" s="874"/>
      <c r="H283" s="875"/>
      <c r="I283" s="876"/>
      <c r="J283" s="877"/>
      <c r="K283" s="878" t="e">
        <f>AVERAGE(#REF!)</f>
        <v>#REF!</v>
      </c>
      <c r="L283" s="879"/>
      <c r="M283" s="1058"/>
      <c r="N283" s="1059"/>
    </row>
    <row r="284" spans="4:14">
      <c r="D284" s="537"/>
      <c r="E284" s="137" t="s">
        <v>114</v>
      </c>
      <c r="F284" s="719">
        <v>0</v>
      </c>
      <c r="G284" s="719">
        <v>0</v>
      </c>
      <c r="H284" s="721">
        <v>2</v>
      </c>
      <c r="I284" s="720">
        <v>1</v>
      </c>
      <c r="J284" s="722">
        <v>1</v>
      </c>
      <c r="K284" s="723">
        <f t="shared" ref="K284:K290" si="13">AVERAGE(F284:J284)</f>
        <v>0.8</v>
      </c>
      <c r="L284" s="724">
        <v>0</v>
      </c>
      <c r="M284" s="297"/>
      <c r="N284" s="298"/>
    </row>
    <row r="285" spans="4:14">
      <c r="D285" s="537"/>
      <c r="E285" s="138" t="s">
        <v>115</v>
      </c>
      <c r="F285" s="719">
        <v>0</v>
      </c>
      <c r="G285" s="719">
        <v>0</v>
      </c>
      <c r="H285" s="721">
        <v>1</v>
      </c>
      <c r="I285" s="720">
        <v>0</v>
      </c>
      <c r="J285" s="722">
        <v>0</v>
      </c>
      <c r="K285" s="717">
        <f t="shared" si="13"/>
        <v>0.2</v>
      </c>
      <c r="L285" s="724">
        <v>0</v>
      </c>
      <c r="M285" s="301"/>
      <c r="N285" s="302"/>
    </row>
    <row r="286" spans="4:14">
      <c r="D286" s="537"/>
      <c r="E286" s="138" t="s">
        <v>116</v>
      </c>
      <c r="F286" s="719">
        <v>2</v>
      </c>
      <c r="G286" s="719">
        <v>1</v>
      </c>
      <c r="H286" s="721">
        <v>2</v>
      </c>
      <c r="I286" s="720">
        <v>0</v>
      </c>
      <c r="J286" s="722">
        <v>1</v>
      </c>
      <c r="K286" s="723">
        <f t="shared" si="13"/>
        <v>1.2</v>
      </c>
      <c r="L286" s="724">
        <v>2</v>
      </c>
      <c r="M286" s="301"/>
      <c r="N286" s="302"/>
    </row>
    <row r="287" spans="4:14">
      <c r="D287" s="538"/>
      <c r="E287" s="139" t="s">
        <v>117</v>
      </c>
      <c r="F287" s="719">
        <v>0</v>
      </c>
      <c r="G287" s="719">
        <v>0</v>
      </c>
      <c r="H287" s="721">
        <v>0</v>
      </c>
      <c r="I287" s="720">
        <v>0</v>
      </c>
      <c r="J287" s="722">
        <v>1</v>
      </c>
      <c r="K287" s="717">
        <f t="shared" si="13"/>
        <v>0.2</v>
      </c>
      <c r="L287" s="724">
        <v>0</v>
      </c>
      <c r="M287" s="303"/>
      <c r="N287" s="304"/>
    </row>
    <row r="288" spans="4:14">
      <c r="D288" s="1046" t="s">
        <v>118</v>
      </c>
      <c r="E288" s="1047"/>
      <c r="F288" s="731">
        <v>0</v>
      </c>
      <c r="G288" s="731">
        <v>0</v>
      </c>
      <c r="H288" s="732">
        <v>0</v>
      </c>
      <c r="I288" s="730">
        <v>0</v>
      </c>
      <c r="J288" s="733">
        <v>0</v>
      </c>
      <c r="K288" s="734">
        <f t="shared" si="13"/>
        <v>0</v>
      </c>
      <c r="L288" s="735">
        <v>0</v>
      </c>
      <c r="M288" s="305">
        <f>K288/K$294</f>
        <v>0</v>
      </c>
      <c r="N288" s="305">
        <f>L288/L$294</f>
        <v>0</v>
      </c>
    </row>
    <row r="289" spans="4:14">
      <c r="D289" s="541"/>
      <c r="E289" s="137" t="s">
        <v>119</v>
      </c>
      <c r="F289" s="736">
        <v>0</v>
      </c>
      <c r="G289" s="736">
        <v>0</v>
      </c>
      <c r="H289" s="738">
        <v>0</v>
      </c>
      <c r="I289" s="737">
        <v>0</v>
      </c>
      <c r="J289" s="739">
        <v>0</v>
      </c>
      <c r="K289" s="717">
        <f t="shared" si="13"/>
        <v>0</v>
      </c>
      <c r="L289" s="740">
        <v>0</v>
      </c>
      <c r="M289" s="741"/>
      <c r="N289" s="742"/>
    </row>
    <row r="290" spans="4:14">
      <c r="D290" s="871" t="s">
        <v>120</v>
      </c>
      <c r="E290" s="872"/>
      <c r="F290" s="858">
        <v>0</v>
      </c>
      <c r="G290" s="858">
        <v>0</v>
      </c>
      <c r="H290" s="860">
        <v>0</v>
      </c>
      <c r="I290" s="862">
        <v>1</v>
      </c>
      <c r="J290" s="864">
        <v>0</v>
      </c>
      <c r="K290" s="847">
        <f t="shared" si="13"/>
        <v>0.2</v>
      </c>
      <c r="L290" s="867">
        <v>1</v>
      </c>
      <c r="M290" s="869">
        <f>K290/K$294</f>
        <v>9.6153846153846159E-3</v>
      </c>
      <c r="N290" s="835">
        <f>L290/L$294</f>
        <v>3.7037037037037035E-2</v>
      </c>
    </row>
    <row r="291" spans="4:14" ht="18" customHeight="1">
      <c r="D291" s="873"/>
      <c r="E291" s="872"/>
      <c r="F291" s="859"/>
      <c r="G291" s="859"/>
      <c r="H291" s="861"/>
      <c r="I291" s="863"/>
      <c r="J291" s="865"/>
      <c r="K291" s="866" t="e">
        <f>AVERAGE(#REF!)</f>
        <v>#REF!</v>
      </c>
      <c r="L291" s="868"/>
      <c r="M291" s="870"/>
      <c r="N291" s="836"/>
    </row>
    <row r="292" spans="4:14">
      <c r="D292" s="855" t="s">
        <v>121</v>
      </c>
      <c r="E292" s="856"/>
      <c r="F292" s="858">
        <v>1</v>
      </c>
      <c r="G292" s="858">
        <v>4</v>
      </c>
      <c r="H292" s="860">
        <v>2</v>
      </c>
      <c r="I292" s="862">
        <v>4</v>
      </c>
      <c r="J292" s="864">
        <v>0</v>
      </c>
      <c r="K292" s="847">
        <f>AVERAGE(F292:J292)</f>
        <v>2.2000000000000002</v>
      </c>
      <c r="L292" s="867">
        <v>4</v>
      </c>
      <c r="M292" s="869">
        <f>K292/K$294</f>
        <v>0.10576923076923077</v>
      </c>
      <c r="N292" s="835">
        <f>L292/L$294</f>
        <v>0.14814814814814814</v>
      </c>
    </row>
    <row r="293" spans="4:14" ht="18" customHeight="1">
      <c r="D293" s="857"/>
      <c r="E293" s="856"/>
      <c r="F293" s="859"/>
      <c r="G293" s="859"/>
      <c r="H293" s="861"/>
      <c r="I293" s="863"/>
      <c r="J293" s="865"/>
      <c r="K293" s="866" t="e">
        <f>AVERAGE(#REF!)</f>
        <v>#REF!</v>
      </c>
      <c r="L293" s="868"/>
      <c r="M293" s="870"/>
      <c r="N293" s="836"/>
    </row>
    <row r="294" spans="4:14" ht="40.5" customHeight="1" thickBot="1">
      <c r="D294" s="1050" t="s">
        <v>122</v>
      </c>
      <c r="E294" s="1062"/>
      <c r="F294" s="839">
        <v>21</v>
      </c>
      <c r="G294" s="839">
        <v>11</v>
      </c>
      <c r="H294" s="841">
        <v>21</v>
      </c>
      <c r="I294" s="843">
        <v>23</v>
      </c>
      <c r="J294" s="845">
        <v>28</v>
      </c>
      <c r="K294" s="847">
        <f>AVERAGE(F294:J294)</f>
        <v>20.8</v>
      </c>
      <c r="L294" s="849">
        <v>27</v>
      </c>
      <c r="M294" s="851">
        <f>K294/K$294</f>
        <v>1</v>
      </c>
      <c r="N294" s="853">
        <f>H294/H$294</f>
        <v>1</v>
      </c>
    </row>
    <row r="295" spans="4:14" ht="12.6" customHeight="1" thickBot="1">
      <c r="D295" s="837"/>
      <c r="E295" s="838"/>
      <c r="F295" s="840"/>
      <c r="G295" s="840"/>
      <c r="H295" s="842"/>
      <c r="I295" s="844"/>
      <c r="J295" s="846"/>
      <c r="K295" s="848" t="e">
        <f>AVERAGE(#REF!)</f>
        <v>#REF!</v>
      </c>
      <c r="L295" s="850"/>
      <c r="M295" s="852"/>
      <c r="N295" s="854"/>
    </row>
    <row r="296" spans="4:14" ht="15.75" customHeight="1"/>
    <row r="297" spans="4:14" ht="59.25" customHeight="1"/>
    <row r="299" spans="4:14" ht="35.1">
      <c r="D299" s="362" t="s">
        <v>179</v>
      </c>
    </row>
    <row r="300" spans="4:14" ht="35.450000000000003" thickBot="1">
      <c r="D300" s="362"/>
    </row>
    <row r="301" spans="4:14" ht="33.6" thickBot="1">
      <c r="E301" s="306"/>
      <c r="F301" s="811" t="s">
        <v>1</v>
      </c>
      <c r="G301" s="809" t="s">
        <v>2</v>
      </c>
      <c r="H301" s="365" t="s">
        <v>3</v>
      </c>
      <c r="I301" s="807" t="s">
        <v>4</v>
      </c>
      <c r="J301" s="810" t="s">
        <v>5</v>
      </c>
      <c r="K301" s="366" t="s">
        <v>6</v>
      </c>
      <c r="L301" s="490" t="s">
        <v>87</v>
      </c>
    </row>
    <row r="302" spans="4:14">
      <c r="E302" s="307" t="s">
        <v>8</v>
      </c>
      <c r="F302" s="308">
        <v>6</v>
      </c>
      <c r="G302" s="308">
        <v>3</v>
      </c>
      <c r="H302" s="743">
        <v>5</v>
      </c>
      <c r="I302" s="88">
        <v>3</v>
      </c>
      <c r="J302" s="331">
        <v>7</v>
      </c>
      <c r="K302" s="310">
        <f>AVERAGE(F302:J302)</f>
        <v>4.8</v>
      </c>
      <c r="L302" s="309">
        <v>10</v>
      </c>
    </row>
    <row r="303" spans="4:14" ht="17.25" customHeight="1">
      <c r="E303" s="311" t="s">
        <v>11</v>
      </c>
      <c r="F303" s="618">
        <v>1</v>
      </c>
      <c r="G303" s="618">
        <v>0</v>
      </c>
      <c r="H303" s="619">
        <v>0</v>
      </c>
      <c r="I303" s="617">
        <v>0</v>
      </c>
      <c r="J303" s="620">
        <v>0</v>
      </c>
      <c r="K303" s="266">
        <f>AVERAGE(F303:J303)</f>
        <v>0.2</v>
      </c>
      <c r="L303" s="621">
        <v>0</v>
      </c>
    </row>
    <row r="304" spans="4:14">
      <c r="E304" s="312" t="s">
        <v>12</v>
      </c>
      <c r="F304" s="745">
        <v>0</v>
      </c>
      <c r="G304" s="745">
        <v>0</v>
      </c>
      <c r="H304" s="746">
        <v>0</v>
      </c>
      <c r="I304" s="744">
        <v>0</v>
      </c>
      <c r="J304" s="747">
        <v>0</v>
      </c>
      <c r="K304" s="313">
        <f>AVERAGE(F304:J304)</f>
        <v>0</v>
      </c>
      <c r="L304" s="748">
        <v>0</v>
      </c>
    </row>
    <row r="305" spans="4:12" ht="18.600000000000001" thickBot="1">
      <c r="E305" s="160" t="s">
        <v>13</v>
      </c>
      <c r="F305" s="314">
        <v>11</v>
      </c>
      <c r="G305" s="314">
        <v>2</v>
      </c>
      <c r="H305" s="749">
        <v>2</v>
      </c>
      <c r="I305" s="245">
        <v>4</v>
      </c>
      <c r="J305" s="750">
        <v>12</v>
      </c>
      <c r="K305" s="316">
        <f>AVERAGE(F305:J305)</f>
        <v>6.2</v>
      </c>
      <c r="L305" s="315">
        <v>12</v>
      </c>
    </row>
    <row r="308" spans="4:12" ht="35.1">
      <c r="D308" s="362" t="s">
        <v>180</v>
      </c>
    </row>
    <row r="309" spans="4:12" ht="35.450000000000003" thickBot="1">
      <c r="D309" s="362"/>
    </row>
    <row r="310" spans="4:12" ht="33.6" thickBot="1">
      <c r="D310" s="823"/>
      <c r="E310" s="824"/>
      <c r="F310" s="811" t="s">
        <v>1</v>
      </c>
      <c r="G310" s="809" t="s">
        <v>2</v>
      </c>
      <c r="H310" s="365" t="s">
        <v>3</v>
      </c>
      <c r="I310" s="807" t="s">
        <v>4</v>
      </c>
      <c r="J310" s="810" t="s">
        <v>5</v>
      </c>
      <c r="K310" s="366" t="s">
        <v>6</v>
      </c>
      <c r="L310" s="367" t="s">
        <v>7</v>
      </c>
    </row>
    <row r="311" spans="4:12">
      <c r="D311" s="825" t="s">
        <v>181</v>
      </c>
      <c r="E311" s="751" t="s">
        <v>8</v>
      </c>
      <c r="F311" s="308">
        <v>6</v>
      </c>
      <c r="G311" s="308">
        <v>3</v>
      </c>
      <c r="H311" s="743">
        <v>5</v>
      </c>
      <c r="I311" s="88">
        <v>3</v>
      </c>
      <c r="J311" s="331">
        <v>7</v>
      </c>
      <c r="K311" s="264">
        <f t="shared" ref="K311:K316" si="14">AVERAGE(F311:J311)</f>
        <v>4.8</v>
      </c>
      <c r="L311" s="309">
        <v>10</v>
      </c>
    </row>
    <row r="312" spans="4:12">
      <c r="D312" s="826"/>
      <c r="E312" s="752" t="s">
        <v>182</v>
      </c>
      <c r="F312" s="618">
        <v>11</v>
      </c>
      <c r="G312" s="618">
        <v>2</v>
      </c>
      <c r="H312" s="619">
        <v>2</v>
      </c>
      <c r="I312" s="617">
        <v>4</v>
      </c>
      <c r="J312" s="620">
        <v>12</v>
      </c>
      <c r="K312" s="266">
        <f t="shared" si="14"/>
        <v>6.2</v>
      </c>
      <c r="L312" s="621">
        <v>12</v>
      </c>
    </row>
    <row r="313" spans="4:12">
      <c r="D313" s="826"/>
      <c r="E313" s="753" t="s">
        <v>183</v>
      </c>
      <c r="F313" s="755">
        <v>1.8333333333333333</v>
      </c>
      <c r="G313" s="755">
        <v>0.66666666666666663</v>
      </c>
      <c r="H313" s="756">
        <v>0.4</v>
      </c>
      <c r="I313" s="754">
        <v>1.3333333333333333</v>
      </c>
      <c r="J313" s="757">
        <v>1.7142857142857142</v>
      </c>
      <c r="K313" s="317">
        <f t="shared" si="14"/>
        <v>1.1895238095238096</v>
      </c>
      <c r="L313" s="758">
        <v>1.2</v>
      </c>
    </row>
    <row r="314" spans="4:12">
      <c r="D314" s="826" t="s">
        <v>184</v>
      </c>
      <c r="E314" s="759" t="s">
        <v>8</v>
      </c>
      <c r="F314" s="318">
        <v>197</v>
      </c>
      <c r="G314" s="318">
        <v>195</v>
      </c>
      <c r="H314" s="760">
        <v>215</v>
      </c>
      <c r="I314" s="319">
        <v>261</v>
      </c>
      <c r="J314" s="761">
        <v>187</v>
      </c>
      <c r="K314" s="321">
        <f t="shared" si="14"/>
        <v>211</v>
      </c>
      <c r="L314" s="320">
        <v>207</v>
      </c>
    </row>
    <row r="315" spans="4:12">
      <c r="D315" s="826"/>
      <c r="E315" s="752" t="s">
        <v>182</v>
      </c>
      <c r="F315" s="763">
        <v>21</v>
      </c>
      <c r="G315" s="763">
        <v>28</v>
      </c>
      <c r="H315" s="764">
        <v>20</v>
      </c>
      <c r="I315" s="762">
        <v>23</v>
      </c>
      <c r="J315" s="765">
        <v>25</v>
      </c>
      <c r="K315" s="273">
        <f t="shared" si="14"/>
        <v>23.4</v>
      </c>
      <c r="L315" s="766">
        <v>26</v>
      </c>
    </row>
    <row r="316" spans="4:12" ht="18.600000000000001" thickBot="1">
      <c r="D316" s="827"/>
      <c r="E316" s="767" t="s">
        <v>183</v>
      </c>
      <c r="F316" s="324">
        <v>0.1065989847715736</v>
      </c>
      <c r="G316" s="324">
        <v>0.14358974358974358</v>
      </c>
      <c r="H316" s="768">
        <v>9.3023255813953487E-2</v>
      </c>
      <c r="I316" s="325">
        <v>8.8122605363984668E-2</v>
      </c>
      <c r="J316" s="769">
        <v>0.13368983957219252</v>
      </c>
      <c r="K316" s="327">
        <f t="shared" si="14"/>
        <v>0.11300488582228956</v>
      </c>
      <c r="L316" s="326">
        <v>0.12560386473429952</v>
      </c>
    </row>
    <row r="317" spans="4:12">
      <c r="D317" s="663"/>
      <c r="E317" s="770"/>
      <c r="F317" s="328"/>
      <c r="G317" s="328"/>
      <c r="H317" s="328"/>
      <c r="I317" s="328"/>
      <c r="J317" s="328"/>
      <c r="K317" s="329"/>
      <c r="L317" s="328"/>
    </row>
    <row r="318" spans="4:12" ht="35.1">
      <c r="D318" s="362" t="s">
        <v>185</v>
      </c>
    </row>
    <row r="319" spans="4:12" ht="35.450000000000003" thickBot="1">
      <c r="D319" s="362"/>
    </row>
    <row r="320" spans="4:12" ht="33.6" thickBot="1">
      <c r="D320" s="823"/>
      <c r="E320" s="824"/>
      <c r="F320" s="811" t="s">
        <v>1</v>
      </c>
      <c r="G320" s="809" t="s">
        <v>2</v>
      </c>
      <c r="H320" s="365" t="s">
        <v>3</v>
      </c>
      <c r="I320" s="807" t="s">
        <v>4</v>
      </c>
      <c r="J320" s="810" t="s">
        <v>5</v>
      </c>
      <c r="K320" s="366" t="s">
        <v>6</v>
      </c>
      <c r="L320" s="367" t="s">
        <v>7</v>
      </c>
    </row>
    <row r="321" spans="4:12" ht="18.600000000000001" thickBot="1">
      <c r="D321" s="828" t="s">
        <v>186</v>
      </c>
      <c r="E321" s="330" t="s">
        <v>8</v>
      </c>
      <c r="F321" s="308">
        <v>4</v>
      </c>
      <c r="G321" s="308">
        <v>7</v>
      </c>
      <c r="H321" s="743">
        <v>12</v>
      </c>
      <c r="I321" s="88">
        <v>24</v>
      </c>
      <c r="J321" s="331">
        <v>8</v>
      </c>
      <c r="K321" s="310">
        <f t="shared" ref="K321:K327" si="15">AVERAGE(F321:J321)</f>
        <v>11</v>
      </c>
      <c r="L321" s="331">
        <v>17</v>
      </c>
    </row>
    <row r="322" spans="4:12">
      <c r="D322" s="829"/>
      <c r="E322" s="332" t="s">
        <v>187</v>
      </c>
      <c r="F322" s="333">
        <v>0</v>
      </c>
      <c r="G322" s="333">
        <v>0</v>
      </c>
      <c r="H322" s="771">
        <v>1</v>
      </c>
      <c r="I322" s="334">
        <v>0</v>
      </c>
      <c r="J322" s="772">
        <v>0</v>
      </c>
      <c r="K322" s="336">
        <f>AVERAGE(F322:J322)</f>
        <v>0.2</v>
      </c>
      <c r="L322" s="335">
        <v>0</v>
      </c>
    </row>
    <row r="323" spans="4:12" ht="18.600000000000001" thickBot="1">
      <c r="D323" s="830" t="s">
        <v>188</v>
      </c>
      <c r="E323" s="337" t="s">
        <v>8</v>
      </c>
      <c r="F323" s="338">
        <v>25</v>
      </c>
      <c r="G323" s="338">
        <v>16</v>
      </c>
      <c r="H323" s="773">
        <v>3</v>
      </c>
      <c r="I323" s="339">
        <v>13</v>
      </c>
      <c r="J323" s="341">
        <v>13</v>
      </c>
      <c r="K323" s="340">
        <f t="shared" si="15"/>
        <v>14</v>
      </c>
      <c r="L323" s="341">
        <v>8</v>
      </c>
    </row>
    <row r="324" spans="4:12">
      <c r="D324" s="829"/>
      <c r="E324" s="332" t="s">
        <v>187</v>
      </c>
      <c r="F324" s="333">
        <v>6</v>
      </c>
      <c r="G324" s="333">
        <v>2</v>
      </c>
      <c r="H324" s="771">
        <v>1</v>
      </c>
      <c r="I324" s="334">
        <v>4</v>
      </c>
      <c r="J324" s="772">
        <v>2</v>
      </c>
      <c r="K324" s="336">
        <f>AVERAGE(F324:J324)</f>
        <v>3</v>
      </c>
      <c r="L324" s="335">
        <v>0</v>
      </c>
    </row>
    <row r="325" spans="4:12" ht="18.600000000000001" thickBot="1">
      <c r="D325" s="830" t="s">
        <v>189</v>
      </c>
      <c r="E325" s="337" t="s">
        <v>8</v>
      </c>
      <c r="F325" s="338">
        <v>35</v>
      </c>
      <c r="G325" s="338">
        <v>41</v>
      </c>
      <c r="H325" s="773">
        <v>43</v>
      </c>
      <c r="I325" s="339">
        <v>38</v>
      </c>
      <c r="J325" s="341">
        <v>39</v>
      </c>
      <c r="K325" s="340">
        <f t="shared" si="15"/>
        <v>39.200000000000003</v>
      </c>
      <c r="L325" s="341">
        <v>34</v>
      </c>
    </row>
    <row r="326" spans="4:12">
      <c r="D326" s="831"/>
      <c r="E326" s="342" t="s">
        <v>187</v>
      </c>
      <c r="F326" s="322">
        <v>3</v>
      </c>
      <c r="G326" s="322">
        <v>0</v>
      </c>
      <c r="H326" s="774">
        <v>0</v>
      </c>
      <c r="I326" s="323">
        <v>0</v>
      </c>
      <c r="J326" s="775">
        <v>2</v>
      </c>
      <c r="K326" s="273">
        <f>AVERAGE(F326:J326)</f>
        <v>1</v>
      </c>
      <c r="L326" s="343">
        <v>0</v>
      </c>
    </row>
    <row r="327" spans="4:12" ht="42" customHeight="1" thickBot="1">
      <c r="D327" s="832" t="s">
        <v>190</v>
      </c>
      <c r="E327" s="330" t="s">
        <v>8</v>
      </c>
      <c r="F327" s="308">
        <v>32</v>
      </c>
      <c r="G327" s="308">
        <v>23</v>
      </c>
      <c r="H327" s="743">
        <v>19</v>
      </c>
      <c r="I327" s="88">
        <v>33</v>
      </c>
      <c r="J327" s="331">
        <v>25</v>
      </c>
      <c r="K327" s="310">
        <f t="shared" si="15"/>
        <v>26.4</v>
      </c>
      <c r="L327" s="331">
        <v>24</v>
      </c>
    </row>
    <row r="328" spans="4:12" ht="11.45" customHeight="1" thickBot="1">
      <c r="D328" s="828"/>
      <c r="E328" s="344" t="s">
        <v>187</v>
      </c>
      <c r="F328" s="345">
        <v>5</v>
      </c>
      <c r="G328" s="345">
        <v>21</v>
      </c>
      <c r="H328" s="776">
        <v>5</v>
      </c>
      <c r="I328" s="346">
        <v>7</v>
      </c>
      <c r="J328" s="777">
        <v>5</v>
      </c>
      <c r="K328" s="348">
        <f>AVERAGE(F328:J328)</f>
        <v>8.6</v>
      </c>
      <c r="L328" s="347">
        <v>8</v>
      </c>
    </row>
    <row r="329" spans="4:12" ht="64.5" customHeight="1"/>
    <row r="330" spans="4:12" ht="35.450000000000003" thickBot="1">
      <c r="D330" s="362" t="s">
        <v>191</v>
      </c>
    </row>
    <row r="331" spans="4:12" ht="33.6" thickBot="1">
      <c r="E331" s="349"/>
      <c r="F331" s="811" t="s">
        <v>1</v>
      </c>
      <c r="G331" s="809" t="s">
        <v>2</v>
      </c>
      <c r="H331" s="365" t="s">
        <v>3</v>
      </c>
      <c r="I331" s="807" t="s">
        <v>4</v>
      </c>
      <c r="J331" s="810" t="s">
        <v>5</v>
      </c>
      <c r="K331" s="366" t="s">
        <v>6</v>
      </c>
      <c r="L331" s="367" t="s">
        <v>7</v>
      </c>
    </row>
    <row r="332" spans="4:12">
      <c r="E332" s="307" t="s">
        <v>8</v>
      </c>
      <c r="F332" s="308">
        <v>58</v>
      </c>
      <c r="G332" s="308">
        <v>54</v>
      </c>
      <c r="H332" s="743">
        <v>64</v>
      </c>
      <c r="I332" s="88">
        <v>73</v>
      </c>
      <c r="J332" s="331">
        <v>58</v>
      </c>
      <c r="K332" s="310">
        <f>AVERAGE(F332:J332)</f>
        <v>61.4</v>
      </c>
      <c r="L332" s="309">
        <v>71</v>
      </c>
    </row>
    <row r="333" spans="4:12">
      <c r="E333" s="311" t="s">
        <v>11</v>
      </c>
      <c r="F333" s="618">
        <v>0</v>
      </c>
      <c r="G333" s="618">
        <v>0</v>
      </c>
      <c r="H333" s="619">
        <v>0</v>
      </c>
      <c r="I333" s="778">
        <v>0</v>
      </c>
      <c r="J333" s="779">
        <v>0</v>
      </c>
      <c r="K333" s="350">
        <f>AVERAGE(F333:J333)</f>
        <v>0</v>
      </c>
      <c r="L333" s="621">
        <v>0</v>
      </c>
    </row>
    <row r="334" spans="4:12">
      <c r="E334" s="312" t="s">
        <v>12</v>
      </c>
      <c r="F334" s="745">
        <v>0</v>
      </c>
      <c r="G334" s="745">
        <v>0</v>
      </c>
      <c r="H334" s="746">
        <v>0</v>
      </c>
      <c r="I334" s="744">
        <v>0</v>
      </c>
      <c r="J334" s="747">
        <v>0</v>
      </c>
      <c r="K334" s="313">
        <f>AVERAGE(F334:J334)</f>
        <v>0</v>
      </c>
      <c r="L334" s="748">
        <v>0</v>
      </c>
    </row>
    <row r="335" spans="4:12" ht="18.600000000000001" thickBot="1">
      <c r="E335" s="160" t="s">
        <v>13</v>
      </c>
      <c r="F335" s="314">
        <v>2</v>
      </c>
      <c r="G335" s="345">
        <v>1</v>
      </c>
      <c r="H335" s="749">
        <v>3</v>
      </c>
      <c r="I335" s="245">
        <v>0</v>
      </c>
      <c r="J335" s="750">
        <v>1</v>
      </c>
      <c r="K335" s="348">
        <f>AVERAGE(F335:J335)</f>
        <v>1.4</v>
      </c>
      <c r="L335" s="315">
        <v>2</v>
      </c>
    </row>
    <row r="336" spans="4:12" ht="42" customHeight="1"/>
    <row r="337" spans="4:17" ht="10.5" customHeight="1"/>
    <row r="338" spans="4:17" ht="64.5" customHeight="1" thickBot="1">
      <c r="D338" s="362" t="s">
        <v>192</v>
      </c>
    </row>
    <row r="339" spans="4:17" ht="13.5" customHeight="1" thickBot="1">
      <c r="E339" s="306"/>
      <c r="F339" s="811" t="s">
        <v>1</v>
      </c>
      <c r="G339" s="811" t="s">
        <v>2</v>
      </c>
      <c r="H339" s="780" t="s">
        <v>3</v>
      </c>
      <c r="I339" s="1063" t="s">
        <v>4</v>
      </c>
      <c r="J339" s="812" t="s">
        <v>5</v>
      </c>
      <c r="K339" s="366"/>
      <c r="L339" s="781" t="s">
        <v>7</v>
      </c>
    </row>
    <row r="340" spans="4:17" ht="13.5" customHeight="1">
      <c r="E340" s="307" t="s">
        <v>8</v>
      </c>
      <c r="F340" s="308">
        <v>15</v>
      </c>
      <c r="G340" s="308">
        <v>9</v>
      </c>
      <c r="H340" s="743">
        <v>9</v>
      </c>
      <c r="I340" s="88">
        <v>11</v>
      </c>
      <c r="J340" s="331">
        <v>3</v>
      </c>
      <c r="K340" s="310">
        <f>+AVERAGE(F340:J340)</f>
        <v>9.4</v>
      </c>
      <c r="L340" s="309">
        <v>2</v>
      </c>
    </row>
    <row r="341" spans="4:17" ht="13.5" customHeight="1">
      <c r="E341" s="311" t="s">
        <v>11</v>
      </c>
      <c r="F341" s="618">
        <v>1</v>
      </c>
      <c r="G341" s="618">
        <v>0</v>
      </c>
      <c r="H341" s="762">
        <v>0</v>
      </c>
      <c r="I341" s="762">
        <v>0</v>
      </c>
      <c r="J341" s="765">
        <v>0</v>
      </c>
      <c r="K341" s="273">
        <f>+AVERAGE(F341:J341)</f>
        <v>0.2</v>
      </c>
      <c r="L341" s="621">
        <v>0</v>
      </c>
    </row>
    <row r="342" spans="4:17" ht="13.5" customHeight="1">
      <c r="E342" s="312" t="s">
        <v>12</v>
      </c>
      <c r="F342" s="745">
        <v>0</v>
      </c>
      <c r="G342" s="745">
        <v>0</v>
      </c>
      <c r="H342" s="782">
        <v>0</v>
      </c>
      <c r="I342" s="627">
        <v>0</v>
      </c>
      <c r="J342" s="783">
        <v>0</v>
      </c>
      <c r="K342" s="350">
        <f>+AVERAGE(F342:J342)</f>
        <v>0</v>
      </c>
      <c r="L342" s="748">
        <v>0</v>
      </c>
    </row>
    <row r="343" spans="4:17" ht="13.5" customHeight="1" thickBot="1">
      <c r="E343" s="160" t="s">
        <v>13</v>
      </c>
      <c r="F343" s="314">
        <v>12</v>
      </c>
      <c r="G343" s="314">
        <v>1</v>
      </c>
      <c r="H343" s="749">
        <v>1</v>
      </c>
      <c r="I343" s="245">
        <v>4</v>
      </c>
      <c r="J343" s="750">
        <v>2</v>
      </c>
      <c r="K343" s="348">
        <f>+AVERAGE(F343:J343)</f>
        <v>4</v>
      </c>
      <c r="L343" s="315">
        <v>0</v>
      </c>
    </row>
    <row r="344" spans="4:17" ht="13.5" customHeight="1" thickBot="1"/>
    <row r="345" spans="4:17" ht="13.5" customHeight="1" thickBot="1">
      <c r="E345" s="306"/>
      <c r="F345" s="811" t="s">
        <v>1</v>
      </c>
      <c r="G345" s="811" t="s">
        <v>2</v>
      </c>
      <c r="H345" s="780" t="s">
        <v>3</v>
      </c>
      <c r="I345" s="1063" t="s">
        <v>4</v>
      </c>
      <c r="J345" s="812" t="s">
        <v>5</v>
      </c>
      <c r="K345" s="366"/>
      <c r="L345" s="781" t="s">
        <v>7</v>
      </c>
    </row>
    <row r="346" spans="4:17" ht="42" customHeight="1">
      <c r="E346" s="307" t="s">
        <v>193</v>
      </c>
      <c r="F346" s="308">
        <v>44</v>
      </c>
      <c r="G346" s="308">
        <v>55</v>
      </c>
      <c r="H346" s="743">
        <v>46</v>
      </c>
      <c r="I346" s="88">
        <v>72</v>
      </c>
      <c r="J346" s="331">
        <v>51</v>
      </c>
      <c r="K346" s="310">
        <f>+AVERAGE(F346:J346)</f>
        <v>53.6</v>
      </c>
      <c r="L346" s="309">
        <v>46</v>
      </c>
    </row>
    <row r="347" spans="4:17" ht="10.5" customHeight="1" thickBot="1">
      <c r="E347" s="160" t="s">
        <v>194</v>
      </c>
      <c r="F347" s="784">
        <v>4</v>
      </c>
      <c r="G347" s="784">
        <v>4</v>
      </c>
      <c r="H347" s="662">
        <v>6</v>
      </c>
      <c r="I347" s="633">
        <v>7</v>
      </c>
      <c r="J347" s="785">
        <v>3</v>
      </c>
      <c r="K347" s="348">
        <f>+AVERAGE(F347:J347)</f>
        <v>4.8</v>
      </c>
      <c r="L347" s="786">
        <v>1</v>
      </c>
      <c r="M347" s="787"/>
    </row>
    <row r="348" spans="4:17" ht="58.5" customHeight="1"/>
    <row r="349" spans="4:17" ht="21.6" customHeight="1"/>
    <row r="350" spans="4:17" ht="21.6" customHeight="1">
      <c r="Q350" s="362" t="s">
        <v>195</v>
      </c>
    </row>
    <row r="351" spans="4:17" ht="21.6" customHeight="1"/>
    <row r="352" spans="4:17" ht="21.6" customHeight="1" thickBot="1"/>
    <row r="353" spans="17:21" ht="21.6" customHeight="1" thickBot="1">
      <c r="Q353" s="833" t="s">
        <v>196</v>
      </c>
      <c r="R353" s="834"/>
      <c r="S353" s="1063" t="s">
        <v>197</v>
      </c>
      <c r="T353" s="1063" t="s">
        <v>198</v>
      </c>
      <c r="U353" s="812" t="s">
        <v>199</v>
      </c>
    </row>
    <row r="354" spans="17:21" ht="21.6" customHeight="1">
      <c r="Q354" s="817" t="s">
        <v>152</v>
      </c>
      <c r="R354" s="790" t="s">
        <v>200</v>
      </c>
      <c r="S354" s="351">
        <v>6</v>
      </c>
      <c r="T354" s="351">
        <v>0</v>
      </c>
      <c r="U354" s="352">
        <v>3</v>
      </c>
    </row>
    <row r="355" spans="17:21" ht="21.6" customHeight="1">
      <c r="Q355" s="818"/>
      <c r="R355" s="790" t="s">
        <v>159</v>
      </c>
      <c r="S355" s="353">
        <v>2</v>
      </c>
      <c r="T355" s="353">
        <v>0</v>
      </c>
      <c r="U355" s="788">
        <v>0</v>
      </c>
    </row>
    <row r="356" spans="17:21" ht="21.6" customHeight="1">
      <c r="Q356" s="818"/>
      <c r="R356" s="790" t="s">
        <v>201</v>
      </c>
      <c r="S356" s="354">
        <v>2</v>
      </c>
      <c r="T356" s="354">
        <v>0</v>
      </c>
      <c r="U356" s="355">
        <v>0</v>
      </c>
    </row>
    <row r="357" spans="17:21">
      <c r="Q357" s="818"/>
      <c r="R357" s="790" t="s">
        <v>202</v>
      </c>
      <c r="S357" s="666">
        <v>3</v>
      </c>
      <c r="T357" s="666">
        <v>0</v>
      </c>
      <c r="U357" s="674">
        <v>5</v>
      </c>
    </row>
    <row r="358" spans="17:21" ht="42" customHeight="1">
      <c r="Q358" s="818"/>
      <c r="R358" s="790" t="s">
        <v>162</v>
      </c>
      <c r="S358" s="672">
        <v>15</v>
      </c>
      <c r="T358" s="672">
        <v>0</v>
      </c>
      <c r="U358" s="674">
        <v>0</v>
      </c>
    </row>
    <row r="359" spans="17:21">
      <c r="Q359" s="819" t="s">
        <v>203</v>
      </c>
      <c r="R359" s="790" t="s">
        <v>165</v>
      </c>
      <c r="S359" s="672">
        <v>20</v>
      </c>
      <c r="T359" s="354">
        <v>0</v>
      </c>
      <c r="U359" s="789">
        <v>1</v>
      </c>
    </row>
    <row r="360" spans="17:21" ht="54">
      <c r="Q360" s="818"/>
      <c r="R360" s="790" t="s">
        <v>204</v>
      </c>
      <c r="S360" s="791">
        <v>5</v>
      </c>
      <c r="T360" s="354">
        <v>0</v>
      </c>
      <c r="U360" s="789">
        <v>0</v>
      </c>
    </row>
    <row r="361" spans="17:21">
      <c r="Q361" s="818"/>
      <c r="R361" s="790" t="s">
        <v>166</v>
      </c>
      <c r="S361" s="791">
        <v>6</v>
      </c>
      <c r="T361" s="354">
        <v>0</v>
      </c>
      <c r="U361" s="789">
        <v>1</v>
      </c>
    </row>
    <row r="362" spans="17:21">
      <c r="Q362" s="818"/>
      <c r="R362" s="790" t="s">
        <v>170</v>
      </c>
      <c r="S362" s="791">
        <v>0</v>
      </c>
      <c r="T362" s="354">
        <v>0</v>
      </c>
      <c r="U362" s="789">
        <v>0</v>
      </c>
    </row>
    <row r="363" spans="17:21">
      <c r="Q363" s="818"/>
      <c r="R363" s="790" t="s">
        <v>205</v>
      </c>
      <c r="S363" s="791">
        <v>0</v>
      </c>
      <c r="T363" s="354">
        <v>0</v>
      </c>
      <c r="U363" s="789">
        <v>0</v>
      </c>
    </row>
    <row r="364" spans="17:21">
      <c r="Q364" s="818"/>
      <c r="R364" s="790" t="s">
        <v>206</v>
      </c>
      <c r="S364" s="791">
        <v>2</v>
      </c>
      <c r="T364" s="354">
        <v>0</v>
      </c>
      <c r="U364" s="789">
        <v>0</v>
      </c>
    </row>
    <row r="365" spans="17:21" ht="42" customHeight="1">
      <c r="Q365" s="818"/>
      <c r="R365" s="790" t="s">
        <v>207</v>
      </c>
      <c r="S365" s="791">
        <v>19</v>
      </c>
      <c r="T365" s="354">
        <v>0</v>
      </c>
      <c r="U365" s="789">
        <v>23</v>
      </c>
    </row>
    <row r="366" spans="17:21" ht="66" customHeight="1">
      <c r="Q366" s="818"/>
      <c r="R366" s="1064" t="s">
        <v>208</v>
      </c>
      <c r="S366" s="1065">
        <v>0</v>
      </c>
      <c r="T366" s="354">
        <v>0</v>
      </c>
      <c r="U366" s="1066">
        <v>0</v>
      </c>
    </row>
    <row r="367" spans="17:21" ht="18.600000000000001" thickBot="1">
      <c r="Q367" s="820"/>
      <c r="R367" s="815" t="s">
        <v>209</v>
      </c>
      <c r="S367" s="792">
        <v>1</v>
      </c>
      <c r="T367" s="162">
        <v>0</v>
      </c>
      <c r="U367" s="793">
        <v>0</v>
      </c>
    </row>
    <row r="368" spans="17:21" ht="18.600000000000001" thickBot="1">
      <c r="Q368" s="821" t="s">
        <v>210</v>
      </c>
      <c r="R368" s="822"/>
      <c r="S368" s="813">
        <v>1</v>
      </c>
      <c r="T368" s="814">
        <v>0</v>
      </c>
      <c r="U368" s="795">
        <v>0</v>
      </c>
    </row>
    <row r="369" spans="17:21" ht="18.600000000000001" thickBot="1">
      <c r="Q369" s="821" t="s">
        <v>96</v>
      </c>
      <c r="R369" s="822"/>
      <c r="S369" s="794">
        <f>SUM(S354:S368)</f>
        <v>82</v>
      </c>
      <c r="T369" s="794">
        <f>SUM(T354:T368)</f>
        <v>0</v>
      </c>
      <c r="U369" s="795">
        <f>SUM(U354:U368)</f>
        <v>33</v>
      </c>
    </row>
    <row r="373" spans="17:21" ht="73.5" customHeight="1"/>
    <row r="381" spans="17:21" ht="22.5" customHeight="1"/>
    <row r="382" spans="17:21" ht="21.95" customHeight="1"/>
    <row r="383" spans="17:21" ht="21.95" customHeight="1"/>
    <row r="384" spans="17:21" ht="21.95" customHeight="1"/>
    <row r="385" ht="21.95" customHeight="1"/>
    <row r="386" ht="21.95" customHeight="1"/>
    <row r="387" ht="21.95" customHeight="1"/>
    <row r="388" ht="21.95" customHeight="1"/>
    <row r="389" ht="44.1" customHeight="1"/>
    <row r="390" ht="22.5" customHeight="1"/>
    <row r="391" ht="22.5" customHeight="1"/>
    <row r="392" ht="22.5" customHeight="1"/>
    <row r="393" ht="22.5" customHeight="1"/>
    <row r="394" ht="22.5" customHeight="1"/>
    <row r="395" ht="22.5" customHeight="1"/>
    <row r="396" ht="22.5" customHeight="1"/>
    <row r="397" ht="21.95" customHeight="1"/>
    <row r="398" ht="15.6" customHeight="1"/>
    <row r="399" ht="15.6" customHeight="1"/>
    <row r="441" ht="26.1" customHeight="1"/>
  </sheetData>
  <mergeCells count="206">
    <mergeCell ref="D102:E103"/>
    <mergeCell ref="D104:E105"/>
    <mergeCell ref="B153:B176"/>
    <mergeCell ref="C153:D156"/>
    <mergeCell ref="C157:D160"/>
    <mergeCell ref="C161:D164"/>
    <mergeCell ref="D100:E101"/>
    <mergeCell ref="D85:E86"/>
    <mergeCell ref="D80:E81"/>
    <mergeCell ref="D87:E88"/>
    <mergeCell ref="D92:E93"/>
    <mergeCell ref="D98:E98"/>
    <mergeCell ref="C165:D168"/>
    <mergeCell ref="C173:D176"/>
    <mergeCell ref="D12:E12"/>
    <mergeCell ref="D13:E13"/>
    <mergeCell ref="D14:E14"/>
    <mergeCell ref="D15:E15"/>
    <mergeCell ref="D16:E16"/>
    <mergeCell ref="D17:E17"/>
    <mergeCell ref="D18:E18"/>
    <mergeCell ref="D23:E23"/>
    <mergeCell ref="D24:D26"/>
    <mergeCell ref="M22:N22"/>
    <mergeCell ref="M37:N37"/>
    <mergeCell ref="D39:D44"/>
    <mergeCell ref="D45:D50"/>
    <mergeCell ref="D51:D56"/>
    <mergeCell ref="D57:D62"/>
    <mergeCell ref="M58:M62"/>
    <mergeCell ref="N58:N62"/>
    <mergeCell ref="M66:N66"/>
    <mergeCell ref="D27:D29"/>
    <mergeCell ref="D30:D33"/>
    <mergeCell ref="M78:N78"/>
    <mergeCell ref="F80:F81"/>
    <mergeCell ref="G80:G81"/>
    <mergeCell ref="H80:H81"/>
    <mergeCell ref="I80:I81"/>
    <mergeCell ref="J80:J81"/>
    <mergeCell ref="K80:K81"/>
    <mergeCell ref="L80:L81"/>
    <mergeCell ref="M80:M81"/>
    <mergeCell ref="N80:N81"/>
    <mergeCell ref="F85:F86"/>
    <mergeCell ref="G85:G86"/>
    <mergeCell ref="H85:H86"/>
    <mergeCell ref="I85:I86"/>
    <mergeCell ref="J85:J86"/>
    <mergeCell ref="K85:K86"/>
    <mergeCell ref="L85:L86"/>
    <mergeCell ref="M85:M86"/>
    <mergeCell ref="N85:N86"/>
    <mergeCell ref="F87:F88"/>
    <mergeCell ref="G87:G88"/>
    <mergeCell ref="H87:H88"/>
    <mergeCell ref="I87:I88"/>
    <mergeCell ref="J87:J88"/>
    <mergeCell ref="K87:K88"/>
    <mergeCell ref="L87:L88"/>
    <mergeCell ref="M87:M88"/>
    <mergeCell ref="N87:N88"/>
    <mergeCell ref="F92:F93"/>
    <mergeCell ref="G92:G93"/>
    <mergeCell ref="H92:H93"/>
    <mergeCell ref="I92:I93"/>
    <mergeCell ref="J92:J93"/>
    <mergeCell ref="K92:K93"/>
    <mergeCell ref="L92:L93"/>
    <mergeCell ref="M92:M93"/>
    <mergeCell ref="N92:N93"/>
    <mergeCell ref="M98:M99"/>
    <mergeCell ref="N98:N99"/>
    <mergeCell ref="F100:F101"/>
    <mergeCell ref="G100:G101"/>
    <mergeCell ref="H100:H101"/>
    <mergeCell ref="I100:I101"/>
    <mergeCell ref="J100:J101"/>
    <mergeCell ref="K100:K101"/>
    <mergeCell ref="L100:L101"/>
    <mergeCell ref="M100:M101"/>
    <mergeCell ref="N100:N101"/>
    <mergeCell ref="F102:F103"/>
    <mergeCell ref="G102:G103"/>
    <mergeCell ref="H102:H103"/>
    <mergeCell ref="I102:I103"/>
    <mergeCell ref="J102:J103"/>
    <mergeCell ref="K102:K103"/>
    <mergeCell ref="L102:L103"/>
    <mergeCell ref="M102:M103"/>
    <mergeCell ref="N102:N103"/>
    <mergeCell ref="F104:F105"/>
    <mergeCell ref="G104:G105"/>
    <mergeCell ref="H104:H105"/>
    <mergeCell ref="I104:I105"/>
    <mergeCell ref="J104:J105"/>
    <mergeCell ref="K104:K105"/>
    <mergeCell ref="L104:L105"/>
    <mergeCell ref="M104:M105"/>
    <mergeCell ref="N104:N105"/>
    <mergeCell ref="M109:N109"/>
    <mergeCell ref="M135:N135"/>
    <mergeCell ref="O135:P135"/>
    <mergeCell ref="B136:D136"/>
    <mergeCell ref="B137:B152"/>
    <mergeCell ref="C137:D140"/>
    <mergeCell ref="C141:D144"/>
    <mergeCell ref="C145:D148"/>
    <mergeCell ref="C149:D152"/>
    <mergeCell ref="D119:D122"/>
    <mergeCell ref="D127:D130"/>
    <mergeCell ref="M185:N185"/>
    <mergeCell ref="C186:D186"/>
    <mergeCell ref="C187:C214"/>
    <mergeCell ref="D211:D214"/>
    <mergeCell ref="C215:C250"/>
    <mergeCell ref="D247:D250"/>
    <mergeCell ref="C251:D254"/>
    <mergeCell ref="B177:D181"/>
    <mergeCell ref="C255:D258"/>
    <mergeCell ref="C259:D262"/>
    <mergeCell ref="M268:N268"/>
    <mergeCell ref="D270:E271"/>
    <mergeCell ref="F270:F271"/>
    <mergeCell ref="G270:G271"/>
    <mergeCell ref="H270:H271"/>
    <mergeCell ref="I270:I271"/>
    <mergeCell ref="J270:J271"/>
    <mergeCell ref="K270:K271"/>
    <mergeCell ref="L270:L271"/>
    <mergeCell ref="M270:M271"/>
    <mergeCell ref="N270:N271"/>
    <mergeCell ref="N275:N276"/>
    <mergeCell ref="D277:E278"/>
    <mergeCell ref="F277:F278"/>
    <mergeCell ref="G277:G278"/>
    <mergeCell ref="H277:H278"/>
    <mergeCell ref="I277:I278"/>
    <mergeCell ref="J277:J278"/>
    <mergeCell ref="K277:K278"/>
    <mergeCell ref="L277:L278"/>
    <mergeCell ref="M277:M278"/>
    <mergeCell ref="N277:N278"/>
    <mergeCell ref="D275:E276"/>
    <mergeCell ref="F275:F276"/>
    <mergeCell ref="G275:G276"/>
    <mergeCell ref="H275:H276"/>
    <mergeCell ref="I275:I276"/>
    <mergeCell ref="J275:J276"/>
    <mergeCell ref="K275:K276"/>
    <mergeCell ref="L275:L276"/>
    <mergeCell ref="M275:M276"/>
    <mergeCell ref="N282:N283"/>
    <mergeCell ref="D288:E288"/>
    <mergeCell ref="D290:E291"/>
    <mergeCell ref="F290:F291"/>
    <mergeCell ref="G290:G291"/>
    <mergeCell ref="H290:H291"/>
    <mergeCell ref="I290:I291"/>
    <mergeCell ref="J290:J291"/>
    <mergeCell ref="K290:K291"/>
    <mergeCell ref="L290:L291"/>
    <mergeCell ref="M290:M291"/>
    <mergeCell ref="N290:N291"/>
    <mergeCell ref="D282:E283"/>
    <mergeCell ref="F282:F283"/>
    <mergeCell ref="G282:G283"/>
    <mergeCell ref="H282:H283"/>
    <mergeCell ref="I282:I283"/>
    <mergeCell ref="J282:J283"/>
    <mergeCell ref="K282:K283"/>
    <mergeCell ref="L282:L283"/>
    <mergeCell ref="M282:M283"/>
    <mergeCell ref="N292:N293"/>
    <mergeCell ref="D294:E295"/>
    <mergeCell ref="F294:F295"/>
    <mergeCell ref="G294:G295"/>
    <mergeCell ref="H294:H295"/>
    <mergeCell ref="I294:I295"/>
    <mergeCell ref="J294:J295"/>
    <mergeCell ref="K294:K295"/>
    <mergeCell ref="L294:L295"/>
    <mergeCell ref="M294:M295"/>
    <mergeCell ref="N294:N295"/>
    <mergeCell ref="D292:E293"/>
    <mergeCell ref="F292:F293"/>
    <mergeCell ref="G292:G293"/>
    <mergeCell ref="H292:H293"/>
    <mergeCell ref="I292:I293"/>
    <mergeCell ref="J292:J293"/>
    <mergeCell ref="K292:K293"/>
    <mergeCell ref="L292:L293"/>
    <mergeCell ref="M292:M293"/>
    <mergeCell ref="Q354:Q358"/>
    <mergeCell ref="Q359:Q367"/>
    <mergeCell ref="Q369:R369"/>
    <mergeCell ref="D310:E310"/>
    <mergeCell ref="D311:D313"/>
    <mergeCell ref="D314:D316"/>
    <mergeCell ref="D320:E320"/>
    <mergeCell ref="D321:D322"/>
    <mergeCell ref="D323:D324"/>
    <mergeCell ref="D325:D326"/>
    <mergeCell ref="D327:D328"/>
    <mergeCell ref="Q353:R353"/>
    <mergeCell ref="Q368:R368"/>
  </mergeCells>
  <phoneticPr fontId="2"/>
  <conditionalFormatting sqref="R18:AN18">
    <cfRule type="duplicateValues" dxfId="0" priority="1"/>
  </conditionalFormatting>
  <pageMargins left="0.7" right="0.7" top="0.75" bottom="0.75" header="0.3" footer="0.3"/>
  <pageSetup paperSize="9" scale="59" fitToHeight="0" orientation="portrait" r:id="rId1"/>
  <rowBreaks count="5" manualBreakCount="5">
    <brk id="34" min="1" max="28" man="1"/>
    <brk id="86" min="1" max="28" man="1"/>
    <brk id="158" min="1" max="28" man="1"/>
    <brk id="238" min="1" max="28" man="1"/>
    <brk id="309" min="1"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
  <sheetViews>
    <sheetView workbookViewId="0">
      <selection activeCell="F21" sqref="F21"/>
    </sheetView>
  </sheetViews>
  <sheetFormatPr defaultRowHeight="18"/>
  <cols>
    <col min="1" max="1" width="12.25" customWidth="1"/>
    <col min="2" max="2" width="5.625" customWidth="1"/>
    <col min="3" max="3" width="6.875" customWidth="1"/>
    <col min="4" max="13" width="5.625" customWidth="1"/>
  </cols>
  <sheetData>
    <row r="1" spans="1:11" ht="20.100000000000001">
      <c r="A1" s="1067" t="s">
        <v>211</v>
      </c>
      <c r="B1" s="360">
        <v>2015</v>
      </c>
      <c r="C1" s="360">
        <v>2016</v>
      </c>
      <c r="D1" s="360">
        <v>2017</v>
      </c>
      <c r="E1" s="360">
        <v>2018</v>
      </c>
      <c r="F1" s="360">
        <v>2019</v>
      </c>
      <c r="G1" s="360">
        <v>2020</v>
      </c>
      <c r="H1" s="360">
        <v>2021</v>
      </c>
      <c r="I1" s="360">
        <v>2022</v>
      </c>
      <c r="J1" s="360">
        <v>2023</v>
      </c>
      <c r="K1" s="360">
        <v>2024</v>
      </c>
    </row>
    <row r="2" spans="1:11" ht="20.100000000000001">
      <c r="A2" s="1068" t="s">
        <v>212</v>
      </c>
      <c r="B2" s="358">
        <v>182</v>
      </c>
      <c r="C2" s="358">
        <v>140</v>
      </c>
      <c r="D2" s="358">
        <v>195</v>
      </c>
      <c r="E2" s="358">
        <v>212</v>
      </c>
      <c r="F2" s="358">
        <v>203</v>
      </c>
      <c r="G2" s="358">
        <v>198</v>
      </c>
      <c r="H2" s="358">
        <v>220</v>
      </c>
      <c r="I2" s="358">
        <v>264</v>
      </c>
      <c r="J2" s="358">
        <v>194</v>
      </c>
      <c r="K2" s="358">
        <v>217</v>
      </c>
    </row>
    <row r="3" spans="1:11" ht="20.100000000000001">
      <c r="A3" s="1068" t="s">
        <v>213</v>
      </c>
      <c r="B3" s="359">
        <v>-2.6737967914438503</v>
      </c>
      <c r="C3" s="359">
        <v>-23.076923076923077</v>
      </c>
      <c r="D3" s="359">
        <v>39.285714285714285</v>
      </c>
      <c r="E3" s="359">
        <v>8.7179487179487172</v>
      </c>
      <c r="F3" s="359">
        <v>-4.2452830188679247</v>
      </c>
      <c r="G3" s="359">
        <v>-2.4630541871921183</v>
      </c>
      <c r="H3" s="359">
        <v>11.111111111111111</v>
      </c>
      <c r="I3" s="359">
        <v>20</v>
      </c>
      <c r="J3" s="359">
        <v>-26.515151515151516</v>
      </c>
      <c r="K3" s="359">
        <v>11.855670103092782</v>
      </c>
    </row>
    <row r="4" spans="1:11" ht="20.100000000000001">
      <c r="A4" s="1068" t="s">
        <v>214</v>
      </c>
      <c r="B4" s="358">
        <v>2</v>
      </c>
      <c r="C4" s="358">
        <v>0</v>
      </c>
      <c r="D4" s="358">
        <v>0</v>
      </c>
      <c r="E4" s="358">
        <v>1</v>
      </c>
      <c r="F4" s="358">
        <v>0</v>
      </c>
      <c r="G4" s="358">
        <v>1</v>
      </c>
      <c r="H4" s="358">
        <v>1</v>
      </c>
      <c r="I4" s="358">
        <v>0</v>
      </c>
      <c r="J4" s="358">
        <v>0</v>
      </c>
      <c r="K4" s="358">
        <v>0</v>
      </c>
    </row>
    <row r="5" spans="1:11" ht="20.100000000000001">
      <c r="A5" s="1068" t="s">
        <v>215</v>
      </c>
      <c r="B5" s="358">
        <v>60</v>
      </c>
      <c r="C5" s="358">
        <v>52</v>
      </c>
      <c r="D5" s="358">
        <v>50</v>
      </c>
      <c r="E5" s="358">
        <v>46</v>
      </c>
      <c r="F5" s="358">
        <v>32</v>
      </c>
      <c r="G5" s="358">
        <v>29</v>
      </c>
      <c r="H5" s="358">
        <v>21</v>
      </c>
      <c r="I5" s="358">
        <v>27</v>
      </c>
      <c r="J5" s="358">
        <v>37</v>
      </c>
      <c r="K5" s="358">
        <v>38</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7" ma:contentTypeDescription="新しいドキュメントを作成します。" ma:contentTypeScope="" ma:versionID="fc66777e270c49b02c5f5eea20000e5c">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1820809fe0e3fb83e865bbf374181c9c"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601a9be-fb0b-446b-a9e7-4f1efda308a3}"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3DAFC2-6455-49A8-9EC3-FDC0D54217F2}"/>
</file>

<file path=customXml/itemProps2.xml><?xml version="1.0" encoding="utf-8"?>
<ds:datastoreItem xmlns:ds="http://schemas.openxmlformats.org/officeDocument/2006/customXml" ds:itemID="{7CD360C8-D0C6-4279-A430-E2E9CBFD79E4}"/>
</file>

<file path=customXml/itemProps3.xml><?xml version="1.0" encoding="utf-8"?>
<ds:datastoreItem xmlns:ds="http://schemas.openxmlformats.org/officeDocument/2006/customXml" ds:itemID="{8D671D08-26B3-4D87-9692-E9182935A51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岡田 眞美子</cp:lastModifiedBy>
  <cp:revision/>
  <dcterms:created xsi:type="dcterms:W3CDTF">2023-03-31T04:43:04Z</dcterms:created>
  <dcterms:modified xsi:type="dcterms:W3CDTF">2025-06-20T07:17:43Z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