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907386EF-0C54-405F-9AF7-C13726CCC5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Ⅱ.(1)原油輸入" sheetId="4" r:id="rId1"/>
    <sheet name="(2)原油受払" sheetId="5" r:id="rId2"/>
    <sheet name="(3)①需給概要" sheetId="6" r:id="rId3"/>
    <sheet name="②製品受払" sheetId="7" r:id="rId4"/>
    <sheet name="③製品国別輸入" sheetId="8" r:id="rId5"/>
    <sheet name="④製品国別輸出" sheetId="9" r:id="rId6"/>
    <sheet name="⑤国内向販売・在庫内訳" sheetId="10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'(3)①需給概要'!$A$1:$T$27</definedName>
    <definedName name="_xlnm.Print_Area" localSheetId="3">②製品受払!$A$1:$T$26</definedName>
    <definedName name="_xlnm.Print_Area" localSheetId="6">⑤国内向販売・在庫内訳!$A$1:$F$23</definedName>
    <definedName name="_xlnm.Print_Area" localSheetId="0">'Ⅱ.(1)原油輸入'!$A$1:$I$67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4" l="1"/>
  <c r="E62" i="4"/>
  <c r="E61" i="4"/>
  <c r="E60" i="4"/>
  <c r="E57" i="4"/>
  <c r="E54" i="4"/>
  <c r="E53" i="4"/>
  <c r="E50" i="4"/>
  <c r="E49" i="4"/>
  <c r="E48" i="4"/>
  <c r="E45" i="4"/>
  <c r="E43" i="4"/>
  <c r="E42" i="4"/>
  <c r="E40" i="4"/>
  <c r="E38" i="4"/>
  <c r="E31" i="4"/>
  <c r="E30" i="4"/>
  <c r="E29" i="4"/>
  <c r="E28" i="4"/>
  <c r="E27" i="4"/>
  <c r="E26" i="4"/>
  <c r="E24" i="4"/>
  <c r="E22" i="4"/>
  <c r="E21" i="4"/>
  <c r="E20" i="4"/>
  <c r="E18" i="4"/>
  <c r="E16" i="4"/>
  <c r="E15" i="4"/>
  <c r="E13" i="4"/>
  <c r="E12" i="4"/>
  <c r="E11" i="4"/>
  <c r="E10" i="4"/>
  <c r="E9" i="4"/>
  <c r="E7" i="4"/>
</calcChain>
</file>

<file path=xl/sharedStrings.xml><?xml version="1.0" encoding="utf-8"?>
<sst xmlns="http://schemas.openxmlformats.org/spreadsheetml/2006/main" count="1966" uniqueCount="410">
  <si>
    <r>
      <t>Ⅱ．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 xml:space="preserve">)原油輸入　Import of Crude </t>
    </r>
    <r>
      <rPr>
        <sz val="11"/>
        <color theme="1"/>
        <rFont val="ＭＳ Ｐゴシック"/>
        <family val="2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</si>
  <si>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</si>
  <si>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</si>
  <si>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</si>
  <si>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</si>
  <si>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</si>
  <si>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</si>
  <si>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</si>
  <si>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</si>
  <si>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中東</t>
  </si>
  <si>
    <t>Middle East</t>
  </si>
  <si>
    <t>バーレーン</t>
  </si>
  <si>
    <t>Bahrain</t>
  </si>
  <si>
    <t>バノコ・アラブ・ミディアム</t>
  </si>
  <si>
    <t xml:space="preserve">― </t>
  </si>
  <si>
    <t>サウジアラビア</t>
  </si>
  <si>
    <t>Saudi Arabia</t>
  </si>
  <si>
    <t>アラビアン・ライト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</si>
  <si>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</si>
  <si>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</si>
  <si>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</si>
  <si>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</si>
  <si>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</si>
  <si>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</si>
  <si>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クウェート・スーパー・ライト・クルード</t>
  </si>
  <si>
    <t>中立地帯</t>
  </si>
  <si>
    <t>Neutral Zone</t>
  </si>
  <si>
    <t>カフジ</t>
  </si>
  <si>
    <t>カタール</t>
  </si>
  <si>
    <t>Qatar</t>
  </si>
  <si>
    <t>カタール・マリーン</t>
  </si>
  <si>
    <t>アル・シャヒーン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</si>
  <si>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</si>
  <si>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</si>
  <si>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</si>
  <si>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</si>
  <si>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</si>
  <si>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</si>
  <si>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</si>
  <si>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</si>
  <si>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</si>
  <si>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</si>
  <si>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</si>
  <si>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</si>
  <si>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</si>
  <si>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</si>
  <si>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ベトナム</t>
  </si>
  <si>
    <t>Viet Nam</t>
  </si>
  <si>
    <t>スツデン</t>
  </si>
  <si>
    <t>タイ</t>
  </si>
  <si>
    <t>Thailand</t>
  </si>
  <si>
    <t>タイランド・フューエル・オイル</t>
  </si>
  <si>
    <t>マレーシア</t>
  </si>
  <si>
    <t>Malaysia</t>
  </si>
  <si>
    <t>セパト</t>
  </si>
  <si>
    <t>マレーシア・ストレート・ラン・フューエル・オイル</t>
  </si>
  <si>
    <t>ブルネイ</t>
  </si>
  <si>
    <t>Brunei</t>
  </si>
  <si>
    <t>ライト・セリア</t>
  </si>
  <si>
    <t>欧州</t>
  </si>
  <si>
    <t>Europe</t>
  </si>
  <si>
    <t>ロシア</t>
  </si>
  <si>
    <t>Russia</t>
  </si>
  <si>
    <t>ソコール</t>
  </si>
  <si>
    <t>エスポ・ブレンド</t>
  </si>
  <si>
    <t>サハリン・ブレンド</t>
  </si>
  <si>
    <t>中南米</t>
  </si>
  <si>
    <t>Central and South America</t>
  </si>
  <si>
    <t>エクアドル</t>
  </si>
  <si>
    <t>Ecuador</t>
  </si>
  <si>
    <t>オリエンテ</t>
  </si>
  <si>
    <t>ナポ</t>
  </si>
  <si>
    <t>アフリカ</t>
  </si>
  <si>
    <t>Africa</t>
  </si>
  <si>
    <t>スーダン</t>
  </si>
  <si>
    <t>Sudan</t>
  </si>
  <si>
    <t>ナイル</t>
  </si>
  <si>
    <t>大洋州</t>
  </si>
  <si>
    <t>Oceania</t>
  </si>
  <si>
    <t>オーストラリア</t>
  </si>
  <si>
    <t>Australia</t>
  </si>
  <si>
    <t>ワンドゥー</t>
  </si>
  <si>
    <t>ヴァン・ゴッホ・ブレンド</t>
  </si>
  <si>
    <t>ピレニーズ</t>
  </si>
  <si>
    <t>パプアニューギニア</t>
  </si>
  <si>
    <t>Papua New Guinea</t>
  </si>
  <si>
    <t>パプア・ストレート・ラン・フューエル・オイル</t>
  </si>
  <si>
    <r>
      <t>(2)</t>
    </r>
    <r>
      <rPr>
        <sz val="11"/>
        <color theme="1"/>
        <rFont val="ＭＳ Ｐゴシック"/>
        <family val="2"/>
        <charset val="128"/>
        <scheme val="minor"/>
      </rPr>
      <t xml:space="preserve">原油受払　Receipt and </t>
    </r>
    <r>
      <rPr>
        <sz val="11"/>
        <color theme="1"/>
        <rFont val="ＭＳ Ｐゴシック"/>
        <family val="2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 xml:space="preserve">hipment of 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 xml:space="preserve">rude </t>
    </r>
    <r>
      <rPr>
        <sz val="11"/>
        <color theme="1"/>
        <rFont val="ＭＳ Ｐゴシック"/>
        <family val="2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>il</t>
    </r>
    <phoneticPr fontId="10"/>
  </si>
  <si>
    <t>（単位：kl）</t>
    <phoneticPr fontId="3"/>
  </si>
  <si>
    <t>（Unit：kl）</t>
    <phoneticPr fontId="3"/>
  </si>
  <si>
    <t>受入  Receipts</t>
    <phoneticPr fontId="11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</si>
  <si>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</si>
  <si>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</si>
  <si>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</si>
  <si>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</si>
  <si>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</si>
  <si>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</si>
  <si>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</si>
  <si>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</si>
  <si>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</si>
  <si>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</si>
  <si>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</si>
  <si>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</si>
  <si>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</si>
  <si>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1"/>
  </si>
  <si>
    <t xml:space="preserve"> (Crude Oil Throughput)</t>
    <phoneticPr fontId="10"/>
  </si>
  <si>
    <t>(Non-Refining）</t>
    <phoneticPr fontId="3"/>
  </si>
  <si>
    <t>Transfer Out</t>
    <phoneticPr fontId="11"/>
  </si>
  <si>
    <t>Month-End Inventory</t>
    <phoneticPr fontId="3"/>
  </si>
  <si>
    <t>合    計</t>
  </si>
  <si>
    <t>Total</t>
    <phoneticPr fontId="11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</si>
  <si>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</si>
  <si>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</si>
  <si>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1"/>
  </si>
  <si>
    <t>国産原油</t>
  </si>
  <si>
    <t>Domestic Crude Oil</t>
    <phoneticPr fontId="11"/>
  </si>
  <si>
    <t>精製業者</t>
  </si>
  <si>
    <t>Refiners</t>
    <phoneticPr fontId="11"/>
  </si>
  <si>
    <t>うち輸入原油</t>
  </si>
  <si>
    <t>of which Imported Crude Oil</t>
    <phoneticPr fontId="11"/>
  </si>
  <si>
    <t xml:space="preserve">業態別                               </t>
  </si>
  <si>
    <t>基地油槽所</t>
  </si>
  <si>
    <t>Oil Stocking Bases and Oil Terminals</t>
    <phoneticPr fontId="11"/>
  </si>
  <si>
    <t>By Type of Business</t>
    <phoneticPr fontId="3"/>
  </si>
  <si>
    <t>潤滑油業者</t>
  </si>
  <si>
    <t>Lubricant Manufactures</t>
    <phoneticPr fontId="10"/>
  </si>
  <si>
    <t>その他業者</t>
  </si>
  <si>
    <t>Others</t>
  </si>
  <si>
    <t>―</t>
  </si>
  <si>
    <r>
      <t>(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 xml:space="preserve">)石油製品需給　Supply and 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 xml:space="preserve">emand of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sz val="11"/>
        <color theme="1"/>
        <rFont val="ＭＳ Ｐゴシック"/>
        <family val="2"/>
        <charset val="128"/>
        <scheme val="minor"/>
      </rPr>
      <t xml:space="preserve">etroleum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sz val="11"/>
        <color theme="1"/>
        <rFont val="ＭＳ Ｐゴシック"/>
        <family val="2"/>
        <charset val="128"/>
        <scheme val="minor"/>
      </rPr>
      <t>roducts</t>
    </r>
    <phoneticPr fontId="13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</si>
  <si>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</si>
  <si>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</si>
  <si>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</si>
  <si>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</si>
  <si>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</si>
  <si>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</si>
  <si>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</si>
  <si>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</si>
  <si>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</si>
  <si>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</si>
  <si>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</si>
  <si>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</si>
  <si>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</si>
  <si>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</si>
  <si>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</si>
  <si>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液化天然ガス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</si>
  <si>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</si>
  <si>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</si>
  <si>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</si>
  <si>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</si>
  <si>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</si>
  <si>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</si>
  <si>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</si>
  <si>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</si>
  <si>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</si>
  <si>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</si>
  <si>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</si>
  <si>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</si>
  <si>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</si>
  <si>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</si>
  <si>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</si>
  <si>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</si>
  <si>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</si>
  <si>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</si>
  <si>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</si>
  <si>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</si>
  <si>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LNG</t>
    <phoneticPr fontId="3"/>
  </si>
  <si>
    <t>月初在庫</t>
    <phoneticPr fontId="13"/>
  </si>
  <si>
    <t>Inventory at Start of Month</t>
  </si>
  <si>
    <t>製油所在庫</t>
    <rPh sb="3" eb="5">
      <t>ザイコ</t>
    </rPh>
    <phoneticPr fontId="13"/>
  </si>
  <si>
    <t>Refiners</t>
  </si>
  <si>
    <t>製造・輸入業者在庫</t>
    <rPh sb="7" eb="9">
      <t>ザイコ</t>
    </rPh>
    <phoneticPr fontId="13"/>
  </si>
  <si>
    <t>Manufacturers and Importers</t>
  </si>
  <si>
    <t>受入合計</t>
    <phoneticPr fontId="13"/>
  </si>
  <si>
    <t>Total Goods Received</t>
    <phoneticPr fontId="3"/>
  </si>
  <si>
    <t>生産（製油所）</t>
    <phoneticPr fontId="3"/>
  </si>
  <si>
    <t>Production Division</t>
  </si>
  <si>
    <t>輸入</t>
    <phoneticPr fontId="3"/>
  </si>
  <si>
    <t>Import</t>
    <phoneticPr fontId="3"/>
  </si>
  <si>
    <t>品種振替による増量</t>
    <rPh sb="7" eb="9">
      <t>ゾウリョウ</t>
    </rPh>
    <phoneticPr fontId="13"/>
  </si>
  <si>
    <t>Increase in Quantity by Conversion to Other Kinds of Products</t>
  </si>
  <si>
    <t>石油化学よりの返還</t>
    <rPh sb="0" eb="2">
      <t>セキユ</t>
    </rPh>
    <rPh sb="2" eb="4">
      <t>カガク</t>
    </rPh>
    <rPh sb="7" eb="9">
      <t>ヘンカン</t>
    </rPh>
    <phoneticPr fontId="13"/>
  </si>
  <si>
    <t>Return from Petrochemical Industry</t>
  </si>
  <si>
    <t>その他の受入量</t>
    <rPh sb="0" eb="3">
      <t>ソノタ</t>
    </rPh>
    <rPh sb="4" eb="7">
      <t>ウケイレリョウ</t>
    </rPh>
    <phoneticPr fontId="13"/>
  </si>
  <si>
    <t>Other Goods Received</t>
  </si>
  <si>
    <t>払出合計</t>
  </si>
  <si>
    <t>Total Shipments</t>
  </si>
  <si>
    <t>国内向販売</t>
    <phoneticPr fontId="13"/>
  </si>
  <si>
    <t>Domestic Sales</t>
  </si>
  <si>
    <t>輸出</t>
    <phoneticPr fontId="3"/>
  </si>
  <si>
    <t>Export</t>
    <phoneticPr fontId="3"/>
  </si>
  <si>
    <t>品種振替による減量</t>
    <phoneticPr fontId="3"/>
  </si>
  <si>
    <t>Decrease in Quantity by Conversion to Other Kinds of Products</t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</si>
  <si>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</si>
  <si>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</si>
  <si>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3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</si>
  <si>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</si>
  <si>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</si>
  <si>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</si>
  <si>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3"/>
  </si>
  <si>
    <t>製造・輸入業者在庫</t>
    <phoneticPr fontId="3"/>
  </si>
  <si>
    <t xml:space="preserve"> </t>
    <phoneticPr fontId="13"/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</si>
  <si>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</si>
  <si>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 xml:space="preserve"> （単位：kl、アスファルト以下はt）　(Unit：kl, from Asphalt onward is ton)</t>
    <phoneticPr fontId="3"/>
  </si>
  <si>
    <t>　区　　　　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</si>
  <si>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</si>
  <si>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</si>
  <si>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</si>
  <si>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</si>
  <si>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</si>
  <si>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</si>
  <si>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</si>
  <si>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</si>
  <si>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</si>
  <si>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</si>
  <si>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</si>
  <si>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</si>
  <si>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A重油</t>
    <phoneticPr fontId="3"/>
  </si>
  <si>
    <t>B・C重油</t>
    <phoneticPr fontId="3"/>
  </si>
  <si>
    <t>Lubricating Oil</t>
  </si>
  <si>
    <t>LPG</t>
    <phoneticPr fontId="3"/>
  </si>
  <si>
    <t>LNG</t>
    <phoneticPr fontId="3"/>
  </si>
  <si>
    <t>月  初  在  庫　　　</t>
    <phoneticPr fontId="13"/>
  </si>
  <si>
    <t>受入合計</t>
    <rPh sb="0" eb="2">
      <t>ウケイレ</t>
    </rPh>
    <rPh sb="2" eb="4">
      <t>ゴウケイ</t>
    </rPh>
    <phoneticPr fontId="13"/>
  </si>
  <si>
    <t>生産部門よりの受入</t>
    <rPh sb="7" eb="9">
      <t>ウケイレ</t>
    </rPh>
    <phoneticPr fontId="13"/>
  </si>
  <si>
    <t>輸入</t>
    <phoneticPr fontId="13"/>
  </si>
  <si>
    <t>製造業者・輸入業者
よりの購入・融通</t>
    <phoneticPr fontId="13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</si>
  <si>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</si>
  <si>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3"/>
  </si>
  <si>
    <t>Purchase from Wholesalers and Retailers</t>
  </si>
  <si>
    <t>払出合計</t>
    <rPh sb="0" eb="2">
      <t>ハライダシ</t>
    </rPh>
    <rPh sb="2" eb="4">
      <t>ゴウケイ</t>
    </rPh>
    <phoneticPr fontId="13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</si>
  <si>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3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</si>
  <si>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</si>
  <si>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3"/>
  </si>
  <si>
    <t xml:space="preserve">Sales or Loans to Manufacturers and Importers </t>
    <phoneticPr fontId="3"/>
  </si>
  <si>
    <t>輸 出</t>
    <rPh sb="0" eb="3">
      <t>ユシュツ</t>
    </rPh>
    <phoneticPr fontId="13"/>
  </si>
  <si>
    <t xml:space="preserve">品種振替による減量  </t>
    <rPh sb="7" eb="9">
      <t>ゲンリョウ</t>
    </rPh>
    <phoneticPr fontId="13"/>
  </si>
  <si>
    <t xml:space="preserve">自家消費  </t>
    <phoneticPr fontId="13"/>
  </si>
  <si>
    <t>その他の払出量</t>
    <rPh sb="0" eb="3">
      <t>ソノタ</t>
    </rPh>
    <rPh sb="4" eb="6">
      <t>ハライダシ</t>
    </rPh>
    <rPh sb="6" eb="7">
      <t>リョウ</t>
    </rPh>
    <phoneticPr fontId="13"/>
  </si>
  <si>
    <t>月  末  在  庫</t>
    <phoneticPr fontId="13"/>
  </si>
  <si>
    <t>　③石油製品国・地域別輸入　Import of Petroleum Products by Area and Country</t>
    <rPh sb="11" eb="13">
      <t>ユニュウ</t>
    </rPh>
    <phoneticPr fontId="13"/>
  </si>
  <si>
    <t>区　　　　　　分</t>
    <phoneticPr fontId="3"/>
  </si>
  <si>
    <t>Area and Country</t>
    <phoneticPr fontId="13"/>
  </si>
  <si>
    <t>ガ　ソ　リ　ン</t>
    <phoneticPr fontId="13"/>
  </si>
  <si>
    <t>ジェット</t>
    <phoneticPr fontId="13"/>
  </si>
  <si>
    <t>重　油</t>
    <rPh sb="0" eb="3">
      <t>ジュウユ</t>
    </rPh>
    <phoneticPr fontId="13"/>
  </si>
  <si>
    <t>アスファルト</t>
    <phoneticPr fontId="13"/>
  </si>
  <si>
    <t>グリース</t>
    <phoneticPr fontId="13"/>
  </si>
  <si>
    <t>パラフィン</t>
    <phoneticPr fontId="13"/>
  </si>
  <si>
    <t>液化石油ガス</t>
    <rPh sb="0" eb="2">
      <t>エキカ</t>
    </rPh>
    <rPh sb="2" eb="4">
      <t>セキユ</t>
    </rPh>
    <phoneticPr fontId="13"/>
  </si>
  <si>
    <t>液化天然ガス</t>
    <rPh sb="0" eb="2">
      <t>エキカ</t>
    </rPh>
    <rPh sb="2" eb="4">
      <t>テンネン</t>
    </rPh>
    <phoneticPr fontId="13"/>
  </si>
  <si>
    <t>　</t>
    <phoneticPr fontId="13"/>
  </si>
  <si>
    <t>燃料油</t>
    <rPh sb="0" eb="2">
      <t>ネンリョウ</t>
    </rPh>
    <rPh sb="2" eb="3">
      <t>ユ</t>
    </rPh>
    <phoneticPr fontId="13"/>
  </si>
  <si>
    <t>P.P,P.B</t>
    <phoneticPr fontId="13"/>
  </si>
  <si>
    <t>B.B</t>
    <phoneticPr fontId="13"/>
  </si>
  <si>
    <t>Total</t>
    <phoneticPr fontId="13"/>
  </si>
  <si>
    <t>Gasoline</t>
    <phoneticPr fontId="13"/>
  </si>
  <si>
    <t>Naphtha</t>
    <phoneticPr fontId="13"/>
  </si>
  <si>
    <t>Jet Fuel</t>
    <phoneticPr fontId="13"/>
  </si>
  <si>
    <t>Kerosene</t>
    <phoneticPr fontId="13"/>
  </si>
  <si>
    <t>Gas Oil</t>
    <phoneticPr fontId="13"/>
  </si>
  <si>
    <t>Fuel Oil Total</t>
    <phoneticPr fontId="13"/>
  </si>
  <si>
    <t>Fuel Oil A</t>
    <phoneticPr fontId="13"/>
  </si>
  <si>
    <t>Fuel Oil B・C</t>
    <phoneticPr fontId="13"/>
  </si>
  <si>
    <t>Lubricating Oil</t>
    <phoneticPr fontId="13"/>
  </si>
  <si>
    <t>Asphalt</t>
    <phoneticPr fontId="13"/>
  </si>
  <si>
    <t>Grease</t>
    <phoneticPr fontId="3"/>
  </si>
  <si>
    <t>Paraffin Wax</t>
    <phoneticPr fontId="13"/>
  </si>
  <si>
    <t>LPG</t>
    <phoneticPr fontId="13"/>
  </si>
  <si>
    <t>LNG</t>
    <phoneticPr fontId="13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</si>
  <si>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</si>
  <si>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</si>
  <si>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</si>
  <si>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</si>
  <si>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</si>
  <si>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</si>
  <si>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</si>
  <si>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</si>
  <si>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</si>
  <si>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</si>
  <si>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</si>
  <si>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</si>
  <si>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シンガポール</t>
  </si>
  <si>
    <t>Singapore</t>
  </si>
  <si>
    <t>インドネシア</t>
  </si>
  <si>
    <t>Indonesia</t>
  </si>
  <si>
    <t>インド</t>
  </si>
  <si>
    <t>India</t>
  </si>
  <si>
    <t>ヨーロッパ</t>
  </si>
  <si>
    <t>オランダ</t>
  </si>
  <si>
    <t>Netherlands</t>
  </si>
  <si>
    <t>フランス</t>
  </si>
  <si>
    <t>France</t>
  </si>
  <si>
    <t>ドイツ</t>
  </si>
  <si>
    <t>Germany</t>
  </si>
  <si>
    <t>スペイン</t>
  </si>
  <si>
    <t>Spain</t>
  </si>
  <si>
    <t>イタリア</t>
  </si>
  <si>
    <t>Italy</t>
  </si>
  <si>
    <t>北アメリカ州</t>
  </si>
  <si>
    <t>North America Area</t>
  </si>
  <si>
    <t>カナダ</t>
  </si>
  <si>
    <t>Canada</t>
  </si>
  <si>
    <t>アメリカ合衆国</t>
  </si>
  <si>
    <t>United States of America</t>
  </si>
  <si>
    <t>トリニダード・トバゴ</t>
  </si>
  <si>
    <t>Trinidad and Tobago</t>
  </si>
  <si>
    <t>南アメリカ州</t>
  </si>
  <si>
    <t>South America Area</t>
  </si>
  <si>
    <t>ペルー</t>
  </si>
  <si>
    <t>Peru</t>
  </si>
  <si>
    <t>アフリカ州</t>
  </si>
  <si>
    <t>Africa Area</t>
  </si>
  <si>
    <t>エジプト</t>
  </si>
  <si>
    <t>Egypt</t>
  </si>
  <si>
    <t>Oceania Area</t>
  </si>
  <si>
    <t>703 ボンド輸入</t>
  </si>
  <si>
    <t>Bonded Oil</t>
  </si>
  <si>
    <t>　④石油製品国・地域別輸出　Export of Petroleum Products to Area and Country</t>
    <phoneticPr fontId="13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</si>
  <si>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</si>
  <si>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</si>
  <si>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3"/>
  </si>
  <si>
    <t>Grease</t>
    <phoneticPr fontId="13"/>
  </si>
  <si>
    <t>輸　　　　　出</t>
  </si>
  <si>
    <t>Total Exports</t>
  </si>
  <si>
    <t>モンゴル</t>
  </si>
  <si>
    <t>Mongolia</t>
  </si>
  <si>
    <t>フィリピン</t>
  </si>
  <si>
    <t>Philippines</t>
  </si>
  <si>
    <t>パキスタン</t>
  </si>
  <si>
    <t>Pakistan</t>
  </si>
  <si>
    <t>スリランカ</t>
  </si>
  <si>
    <t>Sri Lanka</t>
  </si>
  <si>
    <t>バングラデシュ</t>
  </si>
  <si>
    <t>Bangladesh</t>
  </si>
  <si>
    <t>イラク</t>
  </si>
  <si>
    <t>Iraq</t>
  </si>
  <si>
    <t>イスラエル</t>
  </si>
  <si>
    <t>Israel</t>
  </si>
  <si>
    <t>カザフスタン</t>
  </si>
  <si>
    <t>Kazakhstan</t>
  </si>
  <si>
    <t>スウェーデン</t>
  </si>
  <si>
    <t>Sweden</t>
  </si>
  <si>
    <t>英国</t>
  </si>
  <si>
    <t>United Kingdom</t>
  </si>
  <si>
    <t>トルコ</t>
  </si>
  <si>
    <t>Turkey</t>
  </si>
  <si>
    <t>メキシコ</t>
  </si>
  <si>
    <t>Mexico</t>
  </si>
  <si>
    <t>コロンビア</t>
  </si>
  <si>
    <t>Colombia</t>
  </si>
  <si>
    <t>チリ</t>
  </si>
  <si>
    <t>Chile</t>
  </si>
  <si>
    <t>ブラジル</t>
  </si>
  <si>
    <t>Brazil</t>
  </si>
  <si>
    <t>モザンビーク</t>
  </si>
  <si>
    <t>Mozambique</t>
  </si>
  <si>
    <t>南アフリカ共和国</t>
  </si>
  <si>
    <t>South Africa</t>
  </si>
  <si>
    <t>ニュージーランド</t>
  </si>
  <si>
    <t>New Zealand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</si>
  <si>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</si>
  <si>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</si>
  <si>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</si>
  <si>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</si>
  <si>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</si>
  <si>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</si>
  <si>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</si>
  <si>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</si>
  <si>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</si>
  <si>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</si>
  <si>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</si>
  <si>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</si>
  <si>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</si>
  <si>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</si>
  <si>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3"/>
  </si>
  <si>
    <t>自動車用高級</t>
    <rPh sb="3" eb="4">
      <t>ヨウ</t>
    </rPh>
    <phoneticPr fontId="3"/>
  </si>
  <si>
    <t>Premium Motor Gasoline</t>
    <phoneticPr fontId="13"/>
  </si>
  <si>
    <t>自動車用並級</t>
    <rPh sb="0" eb="3">
      <t>ジドウシャ</t>
    </rPh>
    <rPh sb="3" eb="4">
      <t>ヨウ</t>
    </rPh>
    <phoneticPr fontId="3"/>
  </si>
  <si>
    <t>Regular Motor Gasoline</t>
    <phoneticPr fontId="13"/>
  </si>
  <si>
    <t>その他用</t>
    <rPh sb="0" eb="3">
      <t>ソノタ</t>
    </rPh>
    <rPh sb="3" eb="4">
      <t>ヨウ</t>
    </rPh>
    <phoneticPr fontId="3"/>
  </si>
  <si>
    <t xml:space="preserve">Other Gasoline </t>
    <phoneticPr fontId="13"/>
  </si>
  <si>
    <t>ナフサ計</t>
    <rPh sb="3" eb="4">
      <t>ケイ</t>
    </rPh>
    <phoneticPr fontId="3"/>
  </si>
  <si>
    <t xml:space="preserve">Naphtha Total </t>
    <phoneticPr fontId="13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</si>
  <si>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</si>
  <si>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3"/>
  </si>
  <si>
    <t>Other Naphtha</t>
    <phoneticPr fontId="13"/>
  </si>
  <si>
    <t>潤滑油計</t>
    <rPh sb="3" eb="4">
      <t>ケイ</t>
    </rPh>
    <phoneticPr fontId="3"/>
  </si>
  <si>
    <t xml:space="preserve">Lubricating Oil Total </t>
    <phoneticPr fontId="13"/>
  </si>
  <si>
    <t>ガソリンエンジン油</t>
    <rPh sb="8" eb="9">
      <t>ユ</t>
    </rPh>
    <phoneticPr fontId="3"/>
  </si>
  <si>
    <t>Gasoline Engine Oil</t>
    <phoneticPr fontId="13"/>
  </si>
  <si>
    <t>ディーゼルエンジン油</t>
    <rPh sb="9" eb="10">
      <t>ユ</t>
    </rPh>
    <phoneticPr fontId="3"/>
  </si>
  <si>
    <t>Diesel Engine Oil</t>
    <phoneticPr fontId="13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</si>
  <si>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</si>
  <si>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3"/>
  </si>
  <si>
    <t>船舶用エンジン油</t>
    <rPh sb="0" eb="2">
      <t>センパク</t>
    </rPh>
    <phoneticPr fontId="3"/>
  </si>
  <si>
    <t>Marine Diesel Engine Oil</t>
    <phoneticPr fontId="13"/>
  </si>
  <si>
    <t>機      械     油</t>
    <phoneticPr fontId="3"/>
  </si>
  <si>
    <t>Mechanical Oil</t>
    <phoneticPr fontId="13"/>
  </si>
  <si>
    <t>金 属 加 工 油</t>
    <phoneticPr fontId="3"/>
  </si>
  <si>
    <t>Metal Working Oil</t>
    <phoneticPr fontId="13"/>
  </si>
  <si>
    <t>電 気 絶 縁 油</t>
    <rPh sb="0" eb="3">
      <t>デンキ</t>
    </rPh>
    <phoneticPr fontId="3"/>
  </si>
  <si>
    <t>Electrical Insulating Oil</t>
    <phoneticPr fontId="13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</si>
  <si>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</si>
  <si>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3"/>
  </si>
  <si>
    <t>その他</t>
    <rPh sb="0" eb="3">
      <t>ソノタ</t>
    </rPh>
    <phoneticPr fontId="3"/>
  </si>
  <si>
    <t>Other Lubricating Oil</t>
    <phoneticPr fontId="3"/>
  </si>
  <si>
    <t>(R04年01月)</t>
    <phoneticPr fontId="2"/>
  </si>
  <si>
    <t>(R04年01月)</t>
    <phoneticPr fontId="2"/>
  </si>
  <si>
    <t>(R04年01月)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</si>
</sst>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37" fontId="7" fillId="0" borderId="0"/>
    <xf numFmtId="0" fontId="4" fillId="0" borderId="0"/>
    <xf numFmtId="0" fontId="9" fillId="0" borderId="0"/>
    <xf numFmtId="38" fontId="4" fillId="0" borderId="0" applyFont="0" applyFill="0" applyBorder="0" applyAlignment="0" applyProtection="0"/>
  </cellStyleXfs>
  <cellXfs count="369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0" fillId="0" borderId="0" xfId="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5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5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5" applyNumberFormat="1" applyFont="1" applyFill="1" applyBorder="1" applyAlignment="1" applyProtection="1">
      <alignment horizontal="right" vertical="center" wrapText="1"/>
    </xf>
    <xf numFmtId="38" fontId="1" fillId="0" borderId="29" xfId="7" applyFont="1" applyFill="1" applyBorder="1" applyAlignment="1">
      <alignment horizontal="right" vertical="center"/>
    </xf>
    <xf numFmtId="182" fontId="1" fillId="0" borderId="9" xfId="5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5" applyNumberFormat="1" applyFont="1" applyFill="1" applyBorder="1" applyAlignment="1">
      <alignment horizontal="right" vertical="center" wrapText="1"/>
    </xf>
    <xf numFmtId="182" fontId="1" fillId="0" borderId="23" xfId="5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7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7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7" applyFont="1" applyFill="1" applyBorder="1" applyAlignment="1">
      <alignment horizontal="right" vertical="center"/>
    </xf>
    <xf numFmtId="38" fontId="4" fillId="0" borderId="0" xfId="4" applyNumberFormat="1" applyFont="1" applyFill="1" applyBorder="1" applyAlignment="1" applyProtection="1">
      <alignment horizontal="left" vertical="center"/>
    </xf>
    <xf numFmtId="49" fontId="14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4" applyNumberFormat="1" applyFont="1" applyFill="1" applyBorder="1" applyAlignment="1" applyProtection="1">
      <alignment horizontal="left" vertical="center"/>
    </xf>
    <xf numFmtId="38" fontId="4" fillId="0" borderId="0" xfId="4" applyNumberFormat="1" applyFont="1" applyFill="1" applyAlignment="1" applyProtection="1">
      <alignment vertical="center"/>
    </xf>
    <xf numFmtId="38" fontId="4" fillId="0" borderId="0" xfId="4" applyNumberFormat="1" applyFont="1" applyFill="1" applyAlignment="1">
      <alignment vertical="center"/>
    </xf>
    <xf numFmtId="38" fontId="4" fillId="0" borderId="0" xfId="4" applyNumberFormat="1" applyFont="1" applyFill="1" applyBorder="1" applyAlignment="1" applyProtection="1">
      <alignment vertical="center"/>
    </xf>
    <xf numFmtId="37" fontId="4" fillId="0" borderId="0" xfId="4" applyFont="1" applyFill="1" applyAlignment="1">
      <alignment vertical="center"/>
    </xf>
    <xf numFmtId="38" fontId="4" fillId="0" borderId="0" xfId="4" applyNumberFormat="1" applyFont="1" applyFill="1" applyBorder="1" applyAlignment="1" applyProtection="1">
      <alignment horizontal="right" vertical="center"/>
    </xf>
    <xf numFmtId="38" fontId="8" fillId="0" borderId="31" xfId="4" applyNumberFormat="1" applyFont="1" applyFill="1" applyBorder="1" applyAlignment="1" applyProtection="1">
      <alignment vertical="center" wrapText="1"/>
    </xf>
    <xf numFmtId="38" fontId="8" fillId="0" borderId="32" xfId="4" applyNumberFormat="1" applyFont="1" applyFill="1" applyBorder="1" applyAlignment="1" applyProtection="1">
      <alignment vertical="center" wrapText="1"/>
    </xf>
    <xf numFmtId="38" fontId="8" fillId="0" borderId="33" xfId="4" applyNumberFormat="1" applyFont="1" applyFill="1" applyBorder="1" applyAlignment="1" applyProtection="1">
      <alignment vertical="center" wrapText="1"/>
    </xf>
    <xf numFmtId="38" fontId="8" fillId="0" borderId="34" xfId="4" applyNumberFormat="1" applyFont="1" applyFill="1" applyBorder="1" applyAlignment="1" applyProtection="1">
      <alignment vertical="center" wrapText="1"/>
    </xf>
    <xf numFmtId="38" fontId="8" fillId="0" borderId="35" xfId="4" applyNumberFormat="1" applyFont="1" applyFill="1" applyBorder="1" applyAlignment="1" applyProtection="1">
      <alignment vertical="center" wrapText="1"/>
    </xf>
    <xf numFmtId="38" fontId="8" fillId="0" borderId="31" xfId="4" applyNumberFormat="1" applyFont="1" applyFill="1" applyBorder="1" applyAlignment="1" applyProtection="1">
      <alignment horizontal="left" vertical="center" wrapText="1"/>
    </xf>
    <xf numFmtId="38" fontId="8" fillId="0" borderId="0" xfId="4" applyNumberFormat="1" applyFont="1" applyFill="1" applyBorder="1" applyAlignment="1" applyProtection="1">
      <alignment horizontal="center" vertical="center" wrapText="1"/>
    </xf>
    <xf numFmtId="38" fontId="8" fillId="0" borderId="36" xfId="4" applyNumberFormat="1" applyFont="1" applyFill="1" applyBorder="1" applyAlignment="1" applyProtection="1">
      <alignment horizontal="center" vertical="center" wrapText="1"/>
    </xf>
    <xf numFmtId="38" fontId="8" fillId="0" borderId="37" xfId="4" applyNumberFormat="1" applyFont="1" applyFill="1" applyBorder="1" applyAlignment="1" applyProtection="1">
      <alignment horizontal="center" vertical="center" wrapText="1"/>
    </xf>
    <xf numFmtId="38" fontId="8" fillId="0" borderId="22" xfId="4" applyNumberFormat="1" applyFont="1" applyFill="1" applyBorder="1" applyAlignment="1" applyProtection="1">
      <alignment horizontal="center" vertical="center" wrapText="1"/>
    </xf>
    <xf numFmtId="38" fontId="8" fillId="0" borderId="23" xfId="4" applyNumberFormat="1" applyFont="1" applyFill="1" applyBorder="1" applyAlignment="1" applyProtection="1">
      <alignment horizontal="center" vertical="center" wrapText="1"/>
    </xf>
    <xf numFmtId="38" fontId="8" fillId="0" borderId="36" xfId="4" applyNumberFormat="1" applyFont="1" applyFill="1" applyBorder="1" applyAlignment="1" applyProtection="1">
      <alignment horizontal="center" vertical="center"/>
    </xf>
    <xf numFmtId="38" fontId="8" fillId="0" borderId="38" xfId="4" applyNumberFormat="1" applyFont="1" applyFill="1" applyBorder="1" applyAlignment="1" applyProtection="1">
      <alignment horizontal="center" vertical="center" wrapText="1"/>
    </xf>
    <xf numFmtId="38" fontId="8" fillId="0" borderId="23" xfId="4" applyNumberFormat="1" applyFont="1" applyFill="1" applyBorder="1" applyAlignment="1" applyProtection="1">
      <alignment horizontal="center" vertical="center"/>
    </xf>
    <xf numFmtId="38" fontId="8" fillId="0" borderId="39" xfId="4" applyNumberFormat="1" applyFont="1" applyFill="1" applyBorder="1" applyAlignment="1" applyProtection="1">
      <alignment horizontal="center" vertical="center" wrapText="1"/>
    </xf>
    <xf numFmtId="38" fontId="8" fillId="0" borderId="9" xfId="4" applyNumberFormat="1" applyFont="1" applyFill="1" applyBorder="1" applyAlignment="1" applyProtection="1">
      <alignment horizontal="center" vertical="center" shrinkToFit="1"/>
    </xf>
    <xf numFmtId="38" fontId="8" fillId="0" borderId="40" xfId="4" applyNumberFormat="1" applyFont="1" applyFill="1" applyBorder="1" applyAlignment="1" applyProtection="1">
      <alignment horizontal="center" vertical="center" shrinkToFit="1"/>
    </xf>
    <xf numFmtId="38" fontId="8" fillId="0" borderId="38" xfId="4" applyNumberFormat="1" applyFont="1" applyFill="1" applyBorder="1" applyAlignment="1" applyProtection="1">
      <alignment horizontal="center" vertical="center" shrinkToFit="1"/>
    </xf>
    <xf numFmtId="38" fontId="15" fillId="0" borderId="7" xfId="4" applyNumberFormat="1" applyFont="1" applyFill="1" applyBorder="1" applyAlignment="1" applyProtection="1">
      <alignment horizontal="center" vertical="center" wrapText="1"/>
    </xf>
    <xf numFmtId="38" fontId="8" fillId="0" borderId="0" xfId="4" applyNumberFormat="1" applyFont="1" applyFill="1" applyBorder="1" applyAlignment="1" applyProtection="1">
      <alignment vertical="center" wrapText="1"/>
    </xf>
    <xf numFmtId="38" fontId="8" fillId="0" borderId="22" xfId="4" applyNumberFormat="1" applyFont="1" applyFill="1" applyBorder="1" applyAlignment="1" applyProtection="1">
      <alignment vertical="center" wrapText="1"/>
    </xf>
    <xf numFmtId="38" fontId="8" fillId="0" borderId="41" xfId="4" applyNumberFormat="1" applyFont="1" applyFill="1" applyBorder="1" applyAlignment="1" applyProtection="1">
      <alignment horizontal="right" vertical="center" wrapText="1"/>
    </xf>
    <xf numFmtId="38" fontId="8" fillId="0" borderId="39" xfId="4" applyNumberFormat="1" applyFont="1" applyFill="1" applyBorder="1" applyAlignment="1" applyProtection="1">
      <alignment horizontal="right" vertical="center" wrapText="1"/>
    </xf>
    <xf numFmtId="38" fontId="8" fillId="0" borderId="42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 applyProtection="1">
      <alignment horizontal="left" vertical="center" wrapText="1"/>
    </xf>
    <xf numFmtId="38" fontId="8" fillId="0" borderId="23" xfId="4" applyNumberFormat="1" applyFont="1" applyFill="1" applyBorder="1" applyAlignment="1" applyProtection="1">
      <alignment horizontal="right" vertical="center"/>
    </xf>
    <xf numFmtId="38" fontId="8" fillId="0" borderId="36" xfId="4" applyNumberFormat="1" applyFont="1" applyFill="1" applyBorder="1" applyAlignment="1" applyProtection="1">
      <alignment horizontal="right" vertical="center"/>
    </xf>
    <xf numFmtId="38" fontId="8" fillId="0" borderId="22" xfId="4" applyNumberFormat="1" applyFont="1" applyFill="1" applyBorder="1" applyAlignment="1" applyProtection="1">
      <alignment horizontal="right" vertical="center"/>
    </xf>
    <xf numFmtId="3" fontId="8" fillId="0" borderId="23" xfId="4" applyNumberFormat="1" applyFont="1" applyFill="1" applyBorder="1" applyAlignment="1" applyProtection="1">
      <alignment horizontal="right" vertical="center" wrapText="1"/>
    </xf>
    <xf numFmtId="38" fontId="15" fillId="0" borderId="0" xfId="4" applyNumberFormat="1" applyFont="1" applyFill="1" applyBorder="1" applyAlignment="1" applyProtection="1">
      <alignment horizontal="left" vertical="center" wrapText="1"/>
    </xf>
    <xf numFmtId="38" fontId="8" fillId="0" borderId="22" xfId="4" applyNumberFormat="1" applyFont="1" applyFill="1" applyBorder="1" applyAlignment="1" applyProtection="1">
      <alignment horizontal="distributed" vertical="center" wrapText="1"/>
    </xf>
    <xf numFmtId="3" fontId="8" fillId="0" borderId="22" xfId="4" applyNumberFormat="1" applyFont="1" applyFill="1" applyBorder="1" applyAlignment="1" applyProtection="1">
      <alignment horizontal="right" vertical="center" wrapText="1"/>
    </xf>
    <xf numFmtId="3" fontId="8" fillId="0" borderId="36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>
      <alignment vertical="center" wrapText="1"/>
    </xf>
    <xf numFmtId="38" fontId="8" fillId="0" borderId="22" xfId="4" applyNumberFormat="1" applyFont="1" applyFill="1" applyBorder="1" applyAlignment="1">
      <alignment horizontal="distributed" vertical="center" wrapText="1"/>
    </xf>
    <xf numFmtId="38" fontId="8" fillId="0" borderId="30" xfId="4" applyNumberFormat="1" applyFont="1" applyFill="1" applyBorder="1" applyAlignment="1" applyProtection="1">
      <alignment vertical="center" wrapText="1"/>
    </xf>
    <xf numFmtId="38" fontId="8" fillId="0" borderId="43" xfId="4" applyNumberFormat="1" applyFont="1" applyFill="1" applyBorder="1" applyAlignment="1" applyProtection="1">
      <alignment vertical="center" wrapText="1"/>
    </xf>
    <xf numFmtId="38" fontId="8" fillId="0" borderId="44" xfId="4" applyNumberFormat="1" applyFont="1" applyFill="1" applyBorder="1" applyAlignment="1">
      <alignment vertical="center" wrapText="1"/>
    </xf>
    <xf numFmtId="38" fontId="8" fillId="0" borderId="45" xfId="4" applyNumberFormat="1" applyFont="1" applyFill="1" applyBorder="1" applyAlignment="1">
      <alignment vertical="center" wrapText="1"/>
    </xf>
    <xf numFmtId="38" fontId="8" fillId="0" borderId="43" xfId="4" applyNumberFormat="1" applyFont="1" applyFill="1" applyBorder="1" applyAlignment="1">
      <alignment vertical="center" wrapText="1"/>
    </xf>
    <xf numFmtId="38" fontId="8" fillId="0" borderId="30" xfId="4" applyNumberFormat="1" applyFont="1" applyFill="1" applyBorder="1" applyAlignment="1">
      <alignment horizontal="left" vertical="center" wrapText="1"/>
    </xf>
    <xf numFmtId="0" fontId="8" fillId="0" borderId="0" xfId="1" quotePrefix="1" applyFont="1" applyFill="1" applyAlignment="1">
      <alignment horizontal="left"/>
    </xf>
    <xf numFmtId="0" fontId="8" fillId="0" borderId="0" xfId="1" quotePrefix="1" applyFont="1" applyFill="1" applyAlignment="1">
      <alignment horizontal="right"/>
    </xf>
    <xf numFmtId="38" fontId="4" fillId="0" borderId="0" xfId="4" applyNumberFormat="1" applyFont="1" applyFill="1" applyBorder="1" applyAlignment="1" applyProtection="1">
      <alignment horizontal="center" vertical="center"/>
    </xf>
    <xf numFmtId="38" fontId="15" fillId="0" borderId="34" xfId="4" applyNumberFormat="1" applyFont="1" applyFill="1" applyBorder="1" applyAlignment="1" applyProtection="1">
      <alignment horizontal="left" vertical="center" wrapText="1"/>
    </xf>
    <xf numFmtId="38" fontId="15" fillId="0" borderId="40" xfId="4" applyNumberFormat="1" applyFont="1" applyFill="1" applyBorder="1" applyAlignment="1" applyProtection="1">
      <alignment horizontal="center" vertical="center" wrapText="1"/>
    </xf>
    <xf numFmtId="38" fontId="8" fillId="0" borderId="42" xfId="4" applyNumberFormat="1" applyFont="1" applyFill="1" applyBorder="1" applyAlignment="1">
      <alignment vertical="center" wrapText="1"/>
    </xf>
    <xf numFmtId="38" fontId="8" fillId="0" borderId="46" xfId="4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 applyProtection="1">
      <alignment horizontal="right" vertical="center" wrapText="1"/>
    </xf>
    <xf numFmtId="38" fontId="8" fillId="0" borderId="23" xfId="5" applyNumberFormat="1" applyFont="1" applyFill="1" applyBorder="1" applyAlignment="1">
      <alignment horizontal="right" vertical="center" wrapText="1"/>
    </xf>
    <xf numFmtId="38" fontId="8" fillId="0" borderId="23" xfId="5" applyNumberFormat="1" applyFont="1" applyFill="1" applyBorder="1" applyAlignment="1">
      <alignment horizontal="right" vertical="center"/>
    </xf>
    <xf numFmtId="38" fontId="8" fillId="0" borderId="36" xfId="5" applyNumberFormat="1" applyFont="1" applyFill="1" applyBorder="1" applyAlignment="1">
      <alignment horizontal="right" vertical="center"/>
    </xf>
    <xf numFmtId="38" fontId="8" fillId="0" borderId="22" xfId="5" applyNumberFormat="1" applyFont="1" applyFill="1" applyBorder="1" applyAlignment="1">
      <alignment horizontal="right" vertical="center"/>
    </xf>
    <xf numFmtId="38" fontId="8" fillId="0" borderId="0" xfId="4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4" applyNumberFormat="1" applyFont="1" applyFill="1" applyBorder="1" applyAlignment="1" applyProtection="1">
      <alignment horizontal="right" vertical="center" wrapText="1"/>
    </xf>
    <xf numFmtId="38" fontId="8" fillId="0" borderId="19" xfId="4" applyNumberFormat="1" applyFont="1" applyFill="1" applyBorder="1" applyAlignment="1" applyProtection="1">
      <alignment horizontal="right" vertical="center"/>
    </xf>
    <xf numFmtId="3" fontId="8" fillId="0" borderId="19" xfId="4" applyNumberFormat="1" applyFont="1" applyFill="1" applyBorder="1" applyAlignment="1" applyProtection="1">
      <alignment horizontal="right" vertical="center" wrapText="1"/>
    </xf>
    <xf numFmtId="38" fontId="8" fillId="0" borderId="20" xfId="4" applyNumberFormat="1" applyFont="1" applyFill="1" applyBorder="1" applyAlignment="1" applyProtection="1">
      <alignment horizontal="right" vertical="center"/>
    </xf>
    <xf numFmtId="38" fontId="8" fillId="0" borderId="18" xfId="4" applyNumberFormat="1" applyFont="1" applyFill="1" applyBorder="1" applyAlignment="1" applyProtection="1">
      <alignment horizontal="right" vertical="center"/>
    </xf>
    <xf numFmtId="38" fontId="15" fillId="0" borderId="20" xfId="4" applyNumberFormat="1" applyFont="1" applyFill="1" applyBorder="1" applyAlignment="1" applyProtection="1">
      <alignment horizontal="left" vertical="center" wrapText="1"/>
    </xf>
    <xf numFmtId="38" fontId="8" fillId="0" borderId="44" xfId="4" applyNumberFormat="1" applyFont="1" applyFill="1" applyBorder="1" applyAlignment="1" applyProtection="1">
      <alignment horizontal="right" vertical="center" wrapText="1"/>
    </xf>
    <xf numFmtId="38" fontId="8" fillId="0" borderId="44" xfId="4" applyNumberFormat="1" applyFont="1" applyFill="1" applyBorder="1" applyAlignment="1" applyProtection="1">
      <alignment horizontal="right" vertical="center"/>
    </xf>
    <xf numFmtId="3" fontId="8" fillId="0" borderId="44" xfId="4" applyNumberFormat="1" applyFont="1" applyFill="1" applyBorder="1" applyAlignment="1" applyProtection="1">
      <alignment horizontal="right" vertical="center" wrapText="1"/>
    </xf>
    <xf numFmtId="38" fontId="8" fillId="0" borderId="45" xfId="4" applyNumberFormat="1" applyFont="1" applyFill="1" applyBorder="1" applyAlignment="1" applyProtection="1">
      <alignment horizontal="right" vertical="center"/>
    </xf>
    <xf numFmtId="38" fontId="8" fillId="0" borderId="43" xfId="4" applyNumberFormat="1" applyFont="1" applyFill="1" applyBorder="1" applyAlignment="1" applyProtection="1">
      <alignment horizontal="right" vertical="center"/>
    </xf>
    <xf numFmtId="38" fontId="15" fillId="0" borderId="30" xfId="4" applyNumberFormat="1" applyFont="1" applyFill="1" applyBorder="1" applyAlignment="1" applyProtection="1">
      <alignment horizontal="left" vertical="center" wrapText="1"/>
    </xf>
    <xf numFmtId="0" fontId="1" fillId="0" borderId="0" xfId="1" quotePrefix="1" applyFont="1" applyFill="1" applyAlignment="1">
      <alignment horizontal="left"/>
    </xf>
    <xf numFmtId="0" fontId="1" fillId="0" borderId="0" xfId="1" quotePrefix="1" applyFont="1" applyFill="1" applyAlignment="1">
      <alignment horizontal="righ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6" fillId="0" borderId="0" xfId="4" applyNumberFormat="1" applyFont="1" applyFill="1" applyBorder="1" applyAlignment="1" applyProtection="1">
      <alignment horizontal="center" vertical="center"/>
    </xf>
    <xf numFmtId="0" fontId="16" fillId="0" borderId="0" xfId="1" applyFont="1" applyFill="1" applyAlignment="1">
      <alignment vertical="center"/>
    </xf>
    <xf numFmtId="184" fontId="16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4" applyFont="1" applyFill="1" applyBorder="1" applyAlignment="1" applyProtection="1">
      <alignment vertical="center"/>
    </xf>
    <xf numFmtId="37" fontId="8" fillId="0" borderId="33" xfId="4" applyFont="1" applyFill="1" applyBorder="1" applyAlignment="1" applyProtection="1">
      <alignment vertical="center"/>
    </xf>
    <xf numFmtId="37" fontId="8" fillId="0" borderId="32" xfId="4" applyFont="1" applyFill="1" applyBorder="1" applyAlignment="1" applyProtection="1">
      <alignment vertical="center"/>
    </xf>
    <xf numFmtId="37" fontId="8" fillId="0" borderId="35" xfId="4" applyFont="1" applyFill="1" applyBorder="1" applyAlignment="1" applyProtection="1">
      <alignment vertical="center"/>
    </xf>
    <xf numFmtId="37" fontId="8" fillId="0" borderId="31" xfId="4" applyFont="1" applyFill="1" applyBorder="1" applyAlignment="1" applyProtection="1">
      <alignment vertical="center"/>
    </xf>
    <xf numFmtId="37" fontId="8" fillId="0" borderId="36" xfId="4" applyFont="1" applyFill="1" applyBorder="1" applyAlignment="1" applyProtection="1">
      <alignment horizontal="center" vertical="center"/>
      <protection locked="0"/>
    </xf>
    <xf numFmtId="37" fontId="8" fillId="0" borderId="37" xfId="4" applyFont="1" applyFill="1" applyBorder="1" applyAlignment="1" applyProtection="1">
      <alignment horizontal="center" vertical="center"/>
      <protection locked="0"/>
    </xf>
    <xf numFmtId="37" fontId="8" fillId="0" borderId="49" xfId="4" applyFont="1" applyFill="1" applyBorder="1" applyAlignment="1" applyProtection="1">
      <alignment horizontal="center" vertical="center"/>
      <protection locked="0"/>
    </xf>
    <xf numFmtId="37" fontId="8" fillId="0" borderId="22" xfId="4" applyFont="1" applyFill="1" applyBorder="1" applyAlignment="1" applyProtection="1">
      <alignment horizontal="center" vertical="center"/>
      <protection locked="0"/>
    </xf>
    <xf numFmtId="37" fontId="8" fillId="0" borderId="23" xfId="4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0" xfId="1" applyNumberFormat="1" applyFont="1" applyFill="1" applyBorder="1" applyAlignment="1" applyProtection="1">
      <alignment horizontal="center" vertical="center" shrinkToFit="1"/>
    </xf>
    <xf numFmtId="38" fontId="8" fillId="0" borderId="38" xfId="1" applyNumberFormat="1" applyFont="1" applyFill="1" applyBorder="1" applyAlignment="1" applyProtection="1">
      <alignment horizontal="center" vertical="center" shrinkToFit="1"/>
    </xf>
    <xf numFmtId="37" fontId="8" fillId="0" borderId="9" xfId="4" applyFont="1" applyFill="1" applyBorder="1" applyAlignment="1" applyProtection="1">
      <alignment horizontal="center" vertical="center" shrinkToFit="1"/>
    </xf>
    <xf numFmtId="37" fontId="8" fillId="0" borderId="40" xfId="4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7" applyFont="1" applyFill="1" applyBorder="1" applyAlignment="1" applyProtection="1">
      <alignment horizontal="right" vertical="center" wrapText="1"/>
    </xf>
    <xf numFmtId="3" fontId="8" fillId="0" borderId="20" xfId="4" applyNumberFormat="1" applyFont="1" applyFill="1" applyBorder="1" applyAlignment="1" applyProtection="1">
      <alignment horizontal="right" vertical="center" wrapText="1"/>
    </xf>
    <xf numFmtId="3" fontId="8" fillId="0" borderId="18" xfId="4" applyNumberFormat="1" applyFont="1" applyFill="1" applyBorder="1" applyAlignment="1" applyProtection="1">
      <alignment horizontal="right" vertical="center" wrapText="1"/>
    </xf>
    <xf numFmtId="0" fontId="1" fillId="0" borderId="36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0" xfId="1" applyNumberFormat="1" applyFont="1" applyFill="1" applyBorder="1" applyAlignment="1" applyProtection="1">
      <alignment horizontal="center" vertical="center"/>
    </xf>
    <xf numFmtId="38" fontId="8" fillId="0" borderId="51" xfId="1" applyNumberFormat="1" applyFont="1" applyFill="1" applyBorder="1" applyAlignment="1" applyProtection="1">
      <alignment horizontal="left" vertical="center"/>
    </xf>
    <xf numFmtId="3" fontId="8" fillId="0" borderId="52" xfId="4" applyNumberFormat="1" applyFont="1" applyFill="1" applyBorder="1" applyAlignment="1" applyProtection="1">
      <alignment horizontal="right" vertical="center" wrapText="1"/>
    </xf>
    <xf numFmtId="38" fontId="8" fillId="0" borderId="52" xfId="7" applyFont="1" applyFill="1" applyBorder="1" applyAlignment="1" applyProtection="1">
      <alignment horizontal="right" vertical="center" wrapText="1"/>
    </xf>
    <xf numFmtId="3" fontId="8" fillId="0" borderId="53" xfId="4" applyNumberFormat="1" applyFont="1" applyFill="1" applyBorder="1" applyAlignment="1" applyProtection="1">
      <alignment horizontal="right" vertical="center" wrapText="1"/>
    </xf>
    <xf numFmtId="3" fontId="8" fillId="0" borderId="54" xfId="4" applyNumberFormat="1" applyFont="1" applyFill="1" applyBorder="1" applyAlignment="1" applyProtection="1">
      <alignment horizontal="right" vertical="center" wrapText="1"/>
    </xf>
    <xf numFmtId="0" fontId="1" fillId="0" borderId="55" xfId="1" applyFill="1" applyBorder="1" applyAlignment="1">
      <alignment horizontal="left" vertical="center"/>
    </xf>
    <xf numFmtId="0" fontId="1" fillId="0" borderId="50" xfId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38" fontId="8" fillId="0" borderId="56" xfId="1" applyNumberFormat="1" applyFont="1" applyFill="1" applyBorder="1" applyAlignment="1" applyProtection="1">
      <alignment horizontal="center" vertical="center"/>
    </xf>
    <xf numFmtId="38" fontId="8" fillId="0" borderId="57" xfId="1" applyNumberFormat="1" applyFont="1" applyFill="1" applyBorder="1" applyAlignment="1" applyProtection="1">
      <alignment horizontal="left" vertical="center"/>
    </xf>
    <xf numFmtId="3" fontId="8" fillId="0" borderId="58" xfId="4" applyNumberFormat="1" applyFont="1" applyFill="1" applyBorder="1" applyAlignment="1" applyProtection="1">
      <alignment horizontal="right" vertical="center" wrapText="1"/>
    </xf>
    <xf numFmtId="38" fontId="8" fillId="0" borderId="58" xfId="7" applyFont="1" applyFill="1" applyBorder="1" applyAlignment="1" applyProtection="1">
      <alignment horizontal="right" vertical="center" wrapText="1"/>
    </xf>
    <xf numFmtId="3" fontId="8" fillId="0" borderId="59" xfId="4" applyNumberFormat="1" applyFont="1" applyFill="1" applyBorder="1" applyAlignment="1" applyProtection="1">
      <alignment horizontal="right" vertical="center" wrapText="1"/>
    </xf>
    <xf numFmtId="3" fontId="8" fillId="0" borderId="60" xfId="4" applyNumberFormat="1" applyFont="1" applyFill="1" applyBorder="1" applyAlignment="1" applyProtection="1">
      <alignment horizontal="right" vertical="center" wrapText="1"/>
    </xf>
    <xf numFmtId="0" fontId="1" fillId="0" borderId="61" xfId="1" applyFill="1" applyBorder="1" applyAlignment="1">
      <alignment horizontal="left" vertical="center"/>
    </xf>
    <xf numFmtId="0" fontId="1" fillId="0" borderId="56" xfId="1" applyFill="1" applyBorder="1" applyAlignment="1">
      <alignment horizontal="left" vertical="center"/>
    </xf>
    <xf numFmtId="38" fontId="15" fillId="0" borderId="50" xfId="1" applyNumberFormat="1" applyFont="1" applyFill="1" applyBorder="1" applyAlignment="1" applyProtection="1">
      <alignment horizontal="left" vertical="center"/>
    </xf>
    <xf numFmtId="0" fontId="12" fillId="0" borderId="50" xfId="1" applyFont="1" applyFill="1" applyBorder="1" applyAlignment="1">
      <alignment horizontal="left" vertical="center"/>
    </xf>
    <xf numFmtId="183" fontId="4" fillId="0" borderId="0" xfId="4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6" xfId="1" applyNumberFormat="1" applyFont="1" applyFill="1" applyBorder="1" applyAlignment="1" applyProtection="1">
      <alignment horizontal="right" vertical="center"/>
    </xf>
    <xf numFmtId="37" fontId="8" fillId="0" borderId="23" xfId="4" applyFont="1" applyFill="1" applyBorder="1" applyAlignment="1" applyProtection="1">
      <alignment horizontal="right" vertical="center"/>
    </xf>
    <xf numFmtId="37" fontId="8" fillId="0" borderId="36" xfId="4" applyFont="1" applyFill="1" applyBorder="1" applyAlignment="1" applyProtection="1">
      <alignment horizontal="right" vertical="center"/>
    </xf>
    <xf numFmtId="38" fontId="8" fillId="0" borderId="51" xfId="1" applyNumberFormat="1" applyFont="1" applyFill="1" applyBorder="1" applyAlignment="1" applyProtection="1">
      <alignment horizontal="right" vertical="center"/>
    </xf>
    <xf numFmtId="38" fontId="8" fillId="0" borderId="62" xfId="1" applyNumberFormat="1" applyFont="1" applyFill="1" applyBorder="1" applyAlignment="1" applyProtection="1">
      <alignment horizontal="right" vertical="center"/>
    </xf>
    <xf numFmtId="38" fontId="8" fillId="0" borderId="55" xfId="1" applyNumberFormat="1" applyFont="1" applyFill="1" applyBorder="1" applyAlignment="1" applyProtection="1">
      <alignment horizontal="right" vertical="center"/>
    </xf>
    <xf numFmtId="37" fontId="8" fillId="0" borderId="62" xfId="4" applyFont="1" applyFill="1" applyBorder="1" applyAlignment="1" applyProtection="1">
      <alignment horizontal="right" vertical="center"/>
    </xf>
    <xf numFmtId="37" fontId="8" fillId="0" borderId="55" xfId="4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4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6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2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6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8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4" fillId="0" borderId="19" xfId="4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4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6" xfId="4" applyNumberFormat="1" applyFont="1" applyFill="1" applyBorder="1" applyAlignment="1" applyProtection="1">
      <alignment horizontal="right" vertical="center" wrapText="1"/>
    </xf>
    <xf numFmtId="38" fontId="4" fillId="0" borderId="63" xfId="4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4" xfId="4" applyNumberFormat="1" applyFont="1" applyFill="1" applyBorder="1" applyAlignment="1" applyProtection="1">
      <alignment horizontal="right" vertical="center" wrapText="1"/>
    </xf>
    <xf numFmtId="38" fontId="4" fillId="0" borderId="65" xfId="4" applyNumberFormat="1" applyFont="1" applyFill="1" applyBorder="1" applyAlignment="1" applyProtection="1">
      <alignment horizontal="right" vertical="center" wrapText="1"/>
    </xf>
    <xf numFmtId="38" fontId="1" fillId="0" borderId="0" xfId="4" applyNumberFormat="1" applyFont="1" applyFill="1" applyBorder="1" applyAlignment="1">
      <alignment vertical="center" wrapText="1"/>
    </xf>
    <xf numFmtId="0" fontId="1" fillId="0" borderId="50" xfId="1" applyFont="1" applyFill="1" applyBorder="1" applyAlignment="1">
      <alignment vertical="center"/>
    </xf>
    <xf numFmtId="38" fontId="1" fillId="0" borderId="50" xfId="1" applyNumberFormat="1" applyFont="1" applyFill="1" applyBorder="1" applyAlignment="1" applyProtection="1">
      <alignment horizontal="distributed" vertical="center"/>
      <protection locked="0"/>
    </xf>
    <xf numFmtId="38" fontId="4" fillId="0" borderId="52" xfId="4" applyNumberFormat="1" applyFont="1" applyFill="1" applyBorder="1" applyAlignment="1" applyProtection="1">
      <alignment horizontal="right" vertical="center" wrapText="1"/>
    </xf>
    <xf numFmtId="176" fontId="1" fillId="0" borderId="50" xfId="1" applyNumberFormat="1" applyFont="1" applyFill="1" applyBorder="1" applyAlignment="1">
      <alignment horizontal="right" vertical="center" wrapText="1"/>
    </xf>
    <xf numFmtId="38" fontId="1" fillId="0" borderId="50" xfId="4" applyNumberFormat="1" applyFont="1" applyFill="1" applyBorder="1" applyAlignment="1">
      <alignment vertical="center" wrapText="1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49" fontId="8" fillId="0" borderId="0" xfId="2" quotePrefix="1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horizontal="distributed" vertical="center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49" fontId="1" fillId="0" borderId="18" xfId="2" applyNumberFormat="1" applyFont="1" applyFill="1" applyBorder="1" applyAlignment="1">
      <alignment horizontal="center" vertical="center"/>
    </xf>
    <xf numFmtId="49" fontId="12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38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5" fillId="0" borderId="0" xfId="4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38" fontId="15" fillId="0" borderId="30" xfId="4" applyNumberFormat="1" applyFont="1" applyFill="1" applyBorder="1" applyAlignment="1" applyProtection="1">
      <alignment horizontal="distributed" vertical="center" wrapText="1"/>
    </xf>
    <xf numFmtId="0" fontId="8" fillId="0" borderId="43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15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38" fontId="8" fillId="0" borderId="47" xfId="1" applyNumberFormat="1" applyFont="1" applyFill="1" applyBorder="1" applyAlignment="1" applyProtection="1">
      <alignment horizontal="center" vertical="center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5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6" xfId="1" applyFill="1" applyBorder="1" applyAlignment="1"/>
    <xf numFmtId="0" fontId="1" fillId="0" borderId="0" xfId="1" applyFill="1" applyBorder="1" applyAlignment="1"/>
    <xf numFmtId="0" fontId="1" fillId="0" borderId="40" xfId="1" applyFill="1" applyBorder="1" applyAlignment="1"/>
    <xf numFmtId="0" fontId="1" fillId="0" borderId="37" xfId="1" applyFill="1" applyBorder="1" applyAlignment="1"/>
    <xf numFmtId="38" fontId="15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7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38" fontId="12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2" fillId="0" borderId="0" xfId="4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0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2" fillId="0" borderId="22" xfId="1" applyNumberFormat="1" applyFont="1" applyFill="1" applyBorder="1" applyAlignment="1">
      <alignment horizontal="left" vertical="center" wrapText="1"/>
    </xf>
    <xf numFmtId="0" fontId="1" fillId="0" borderId="36" xfId="1" applyFont="1" applyFill="1" applyBorder="1" applyAlignment="1">
      <alignment vertical="center" wrapText="1"/>
    </xf>
    <xf numFmtId="38" fontId="12" fillId="0" borderId="0" xfId="1" applyNumberFormat="1" applyFont="1" applyFill="1" applyBorder="1" applyAlignment="1">
      <alignment horizontal="left" vertical="center" wrapText="1"/>
    </xf>
  </cellXfs>
  <cellStyles count="8">
    <cellStyle name="桁区切り 2" xfId="7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4" xr:uid="{00000000-0005-0000-0000-000005000000}"/>
    <cellStyle name="標準_帳票確認user1" xfId="5" xr:uid="{00000000-0005-0000-0000-000006000000}"/>
    <cellStyle name="未定義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73"/>
  <sheetViews>
    <sheetView tabSelected="1" view="pageBreakPreview" zoomScaleNormal="100" zoomScaleSheetLayoutView="100" workbookViewId="0"/>
  </sheetViews>
  <sheetFormatPr defaultColWidth="8" defaultRowHeight="12" x14ac:dyDescent="0.2"/>
  <cols>
    <col min="1" max="1" width="3.26953125" style="9" customWidth="1"/>
    <col min="2" max="2" width="2.7265625" style="9" customWidth="1"/>
    <col min="3" max="3" width="37.6328125" style="9" customWidth="1"/>
    <col min="4" max="4" width="2.7265625" style="9" customWidth="1"/>
    <col min="5" max="5" width="27.7265625" style="9" customWidth="1"/>
    <col min="6" max="6" width="11" style="9" customWidth="1"/>
    <col min="7" max="7" width="9.453125" style="9" customWidth="1"/>
    <col min="8" max="8" width="9.36328125" style="9" customWidth="1"/>
    <col min="9" max="9" width="10.26953125" style="9" customWidth="1"/>
    <col min="10" max="16384" width="8" style="9"/>
  </cols>
  <sheetData>
    <row r="1" spans="1:10" s="3" customFormat="1" ht="18.75" customHeight="1" x14ac:dyDescent="0.2">
      <c r="A1" s="1" t="s">
        <v>0</v>
      </c>
      <c r="B1" s="2"/>
      <c r="E1" s="4"/>
      <c r="F1" s="5"/>
      <c r="G1" s="6"/>
      <c r="H1" s="7"/>
      <c r="I1" s="7"/>
    </row>
    <row r="2" spans="1:10" ht="18.75" customHeight="1" x14ac:dyDescent="0.2">
      <c r="A2" s="275" t="s">
        <v>1</v>
      </c>
      <c r="B2" s="276"/>
      <c r="C2" s="276"/>
      <c r="D2" s="276"/>
      <c r="E2" s="277"/>
      <c r="F2" s="280" t="s">
        <v>2</v>
      </c>
      <c r="G2" s="282" t="s">
        <v>3</v>
      </c>
      <c r="H2" s="271" t="s">
        <v>4</v>
      </c>
      <c r="I2" s="273" t="s">
        <v>5</v>
      </c>
      <c r="J2" s="8"/>
    </row>
    <row r="3" spans="1:10" ht="18.75" customHeight="1" x14ac:dyDescent="0.2">
      <c r="A3" s="288"/>
      <c r="B3" s="288"/>
      <c r="C3" s="288"/>
      <c r="D3" s="288"/>
      <c r="E3" s="289"/>
      <c r="F3" s="290"/>
      <c r="G3" s="291"/>
      <c r="H3" s="272"/>
      <c r="I3" s="274"/>
      <c r="J3" s="8"/>
    </row>
    <row r="4" spans="1:10" ht="18.75" customHeight="1" x14ac:dyDescent="0.2">
      <c r="A4" s="286" t="s">
        <v>6</v>
      </c>
      <c r="B4" s="286"/>
      <c r="C4" s="287"/>
      <c r="D4" s="286" t="s">
        <v>7</v>
      </c>
      <c r="E4" s="287"/>
      <c r="F4" s="10">
        <v>13384115</v>
      </c>
      <c r="G4" s="11">
        <v>100</v>
      </c>
      <c r="H4" s="12">
        <v>91.5</v>
      </c>
      <c r="I4" s="13">
        <v>105.2</v>
      </c>
      <c r="J4" s="14" t="s">
        <v>8</v>
      </c>
    </row>
    <row r="5" spans="1:10" ht="18.75" customHeight="1" x14ac:dyDescent="0.2">
      <c r="A5" s="15" t="s">
        <v>9</v>
      </c>
      <c r="B5" s="15"/>
      <c r="C5" s="16"/>
      <c r="D5" s="15" t="s">
        <v>10</v>
      </c>
      <c r="E5" s="16"/>
      <c r="F5" s="17">
        <v>12283587</v>
      </c>
      <c r="G5" s="18">
        <v>91.8</v>
      </c>
      <c r="H5" s="19">
        <v>88.1</v>
      </c>
      <c r="I5" s="20">
        <v>103.3</v>
      </c>
      <c r="J5" s="14"/>
    </row>
    <row r="6" spans="1:10" ht="18.75" customHeight="1" x14ac:dyDescent="0.2">
      <c r="A6" s="36"/>
      <c r="B6" s="42" t="s">
        <v>11</v>
      </c>
      <c r="C6" s="16"/>
      <c r="D6" s="15" t="s">
        <v>12</v>
      </c>
      <c r="E6" s="16"/>
      <c r="F6" s="17">
        <v>307865</v>
      </c>
      <c r="G6" s="18">
        <v>2.2999999999999998</v>
      </c>
      <c r="H6" s="19">
        <v>135.19999999999999</v>
      </c>
      <c r="I6" s="20">
        <v>104.4</v>
      </c>
      <c r="J6" s="14"/>
    </row>
    <row r="7" spans="1:10" ht="18.75" customHeight="1" x14ac:dyDescent="0.2">
      <c r="A7" s="36"/>
      <c r="B7" s="43"/>
      <c r="C7" s="37" t="s">
        <v>13</v>
      </c>
      <c r="D7" s="36"/>
      <c r="E7" s="37" t="str">
        <f>PROPER("BANOC-AM")</f>
        <v>Banoc-Am</v>
      </c>
      <c r="F7" s="38">
        <v>307865</v>
      </c>
      <c r="G7" s="39" t="s">
        <v>14</v>
      </c>
      <c r="H7" s="40" t="s">
        <v>14</v>
      </c>
      <c r="I7" s="41" t="s">
        <v>14</v>
      </c>
      <c r="J7" s="14"/>
    </row>
    <row r="8" spans="1:10" ht="18.75" customHeight="1" x14ac:dyDescent="0.2">
      <c r="A8" s="36"/>
      <c r="B8" s="42" t="s">
        <v>15</v>
      </c>
      <c r="C8" s="16"/>
      <c r="D8" s="15" t="s">
        <v>16</v>
      </c>
      <c r="E8" s="16"/>
      <c r="F8" s="17">
        <v>5542872</v>
      </c>
      <c r="G8" s="18">
        <v>41.4</v>
      </c>
      <c r="H8" s="19">
        <v>87.6</v>
      </c>
      <c r="I8" s="20">
        <v>95.4</v>
      </c>
      <c r="J8" s="14"/>
    </row>
    <row r="9" spans="1:10" ht="18.75" customHeight="1" x14ac:dyDescent="0.2">
      <c r="A9" s="36"/>
      <c r="B9" s="43"/>
      <c r="C9" s="37" t="s">
        <v>17</v>
      </c>
      <c r="D9" s="36"/>
      <c r="E9" s="37" t="str">
        <f>PROPER("ARAB-L")</f>
        <v>Arab-L</v>
      </c>
      <c r="F9" s="38">
        <v>2942405</v>
      </c>
      <c r="G9" s="39" t="s">
        <v>14</v>
      </c>
      <c r="H9" s="40" t="s">
        <v>14</v>
      </c>
      <c r="I9" s="41" t="s">
        <v>14</v>
      </c>
      <c r="J9" s="14"/>
    </row>
    <row r="10" spans="1:10" ht="18.75" customHeight="1" x14ac:dyDescent="0.2">
      <c r="A10" s="36"/>
      <c r="B10" s="43"/>
      <c r="C10" s="37" t="s">
        <v>18</v>
      </c>
      <c r="D10" s="36"/>
      <c r="E10" s="37" t="str">
        <f>PROPER("ARAB-H")</f>
        <v>Arab-H</v>
      </c>
      <c r="F10" s="38">
        <v>520261</v>
      </c>
      <c r="G10" s="39" t="s">
        <v>14</v>
      </c>
      <c r="H10" s="40" t="s">
        <v>14</v>
      </c>
      <c r="I10" s="41" t="s">
        <v>14</v>
      </c>
      <c r="J10" s="14"/>
    </row>
    <row r="11" spans="1:10" ht="18.75" customHeight="1" x14ac:dyDescent="0.2">
      <c r="A11" s="36"/>
      <c r="B11" s="43"/>
      <c r="C11" s="37" t="s">
        <v>19</v>
      </c>
      <c r="D11" s="36"/>
      <c r="E11" s="37" t="str">
        <f>PROPER("ARAB-M")</f>
        <v>Arab-M</v>
      </c>
      <c r="F11" s="38">
        <v>232165</v>
      </c>
      <c r="G11" s="39" t="s">
        <v>14</v>
      </c>
      <c r="H11" s="40" t="s">
        <v>14</v>
      </c>
      <c r="I11" s="41" t="s">
        <v>14</v>
      </c>
      <c r="J11" s="14"/>
    </row>
    <row r="12" spans="1:10" ht="18.75" customHeight="1" x14ac:dyDescent="0.2">
      <c r="A12" s="36"/>
      <c r="B12" s="43"/>
      <c r="C12" s="37" t="s">
        <v>20</v>
      </c>
      <c r="D12" s="36"/>
      <c r="E12" s="37" t="str">
        <f>PROPER("ARAB-E-L")</f>
        <v>Arab-E-L</v>
      </c>
      <c r="F12" s="38">
        <v>1641783</v>
      </c>
      <c r="G12" s="39" t="s">
        <v>14</v>
      </c>
      <c r="H12" s="40" t="s">
        <v>14</v>
      </c>
      <c r="I12" s="41" t="s">
        <v>14</v>
      </c>
      <c r="J12" s="14"/>
    </row>
    <row r="13" spans="1:10" ht="18.75" customHeight="1" x14ac:dyDescent="0.2">
      <c r="A13" s="36"/>
      <c r="B13" s="43"/>
      <c r="C13" s="37" t="s">
        <v>21</v>
      </c>
      <c r="D13" s="36"/>
      <c r="E13" s="37" t="str">
        <f>PROPER("ARAB-S-L")</f>
        <v>Arab-S-L</v>
      </c>
      <c r="F13" s="38">
        <v>206258</v>
      </c>
      <c r="G13" s="39" t="s">
        <v>14</v>
      </c>
      <c r="H13" s="40" t="s">
        <v>14</v>
      </c>
      <c r="I13" s="41" t="s">
        <v>14</v>
      </c>
      <c r="J13" s="14"/>
    </row>
    <row r="14" spans="1:10" ht="18.75" customHeight="1" x14ac:dyDescent="0.2">
      <c r="A14" s="36"/>
      <c r="B14" s="42" t="s">
        <v>22</v>
      </c>
      <c r="C14" s="16"/>
      <c r="D14" s="15" t="s">
        <v>23</v>
      </c>
      <c r="E14" s="16"/>
      <c r="F14" s="17">
        <v>1059673</v>
      </c>
      <c r="G14" s="18">
        <v>7.9</v>
      </c>
      <c r="H14" s="19">
        <v>98.1</v>
      </c>
      <c r="I14" s="20">
        <v>149.9</v>
      </c>
      <c r="J14" s="14"/>
    </row>
    <row r="15" spans="1:10" ht="18.75" customHeight="1" x14ac:dyDescent="0.2">
      <c r="A15" s="36"/>
      <c r="B15" s="43"/>
      <c r="C15" s="37" t="s">
        <v>22</v>
      </c>
      <c r="D15" s="36"/>
      <c r="E15" s="37" t="str">
        <f>PROPER("KUWAIT")</f>
        <v>Kuwait</v>
      </c>
      <c r="F15" s="38">
        <v>997004</v>
      </c>
      <c r="G15" s="39" t="s">
        <v>14</v>
      </c>
      <c r="H15" s="40" t="s">
        <v>14</v>
      </c>
      <c r="I15" s="41" t="s">
        <v>14</v>
      </c>
      <c r="J15" s="14"/>
    </row>
    <row r="16" spans="1:10" ht="18.75" customHeight="1" x14ac:dyDescent="0.2">
      <c r="A16" s="36"/>
      <c r="B16" s="43"/>
      <c r="C16" s="37" t="s">
        <v>24</v>
      </c>
      <c r="D16" s="36"/>
      <c r="E16" s="37" t="str">
        <f>PROPER("KWAIT-SL")</f>
        <v>Kwait-Sl</v>
      </c>
      <c r="F16" s="38">
        <v>62669</v>
      </c>
      <c r="G16" s="39" t="s">
        <v>14</v>
      </c>
      <c r="H16" s="40" t="s">
        <v>14</v>
      </c>
      <c r="I16" s="41" t="s">
        <v>14</v>
      </c>
      <c r="J16" s="14"/>
    </row>
    <row r="17" spans="1:10" ht="18.75" customHeight="1" x14ac:dyDescent="0.2">
      <c r="A17" s="36"/>
      <c r="B17" s="42" t="s">
        <v>25</v>
      </c>
      <c r="C17" s="16"/>
      <c r="D17" s="15" t="s">
        <v>26</v>
      </c>
      <c r="E17" s="16"/>
      <c r="F17" s="17">
        <v>71638</v>
      </c>
      <c r="G17" s="18">
        <v>0.5</v>
      </c>
      <c r="H17" s="19">
        <v>101.8</v>
      </c>
      <c r="I17" s="20">
        <v>242.7</v>
      </c>
      <c r="J17" s="14"/>
    </row>
    <row r="18" spans="1:10" ht="18.75" customHeight="1" x14ac:dyDescent="0.2">
      <c r="A18" s="36"/>
      <c r="B18" s="43"/>
      <c r="C18" s="37" t="s">
        <v>27</v>
      </c>
      <c r="D18" s="36"/>
      <c r="E18" s="37" t="str">
        <f>PROPER("KHAFJI")</f>
        <v>Khafji</v>
      </c>
      <c r="F18" s="38">
        <v>71638</v>
      </c>
      <c r="G18" s="39" t="s">
        <v>14</v>
      </c>
      <c r="H18" s="40" t="s">
        <v>14</v>
      </c>
      <c r="I18" s="41" t="s">
        <v>14</v>
      </c>
      <c r="J18" s="14"/>
    </row>
    <row r="19" spans="1:10" ht="18.75" customHeight="1" x14ac:dyDescent="0.2">
      <c r="A19" s="36"/>
      <c r="B19" s="42" t="s">
        <v>28</v>
      </c>
      <c r="C19" s="16"/>
      <c r="D19" s="15" t="s">
        <v>29</v>
      </c>
      <c r="E19" s="16"/>
      <c r="F19" s="17">
        <v>1169600</v>
      </c>
      <c r="G19" s="18">
        <v>8.6999999999999993</v>
      </c>
      <c r="H19" s="19">
        <v>157.30000000000001</v>
      </c>
      <c r="I19" s="20">
        <v>118.9</v>
      </c>
      <c r="J19" s="14"/>
    </row>
    <row r="20" spans="1:10" ht="18.75" customHeight="1" x14ac:dyDescent="0.2">
      <c r="A20" s="36"/>
      <c r="B20" s="43"/>
      <c r="C20" s="37" t="s">
        <v>28</v>
      </c>
      <c r="D20" s="36"/>
      <c r="E20" s="37" t="str">
        <f>PROPER("QATAR")</f>
        <v>Qatar</v>
      </c>
      <c r="F20" s="38">
        <v>630072</v>
      </c>
      <c r="G20" s="39" t="s">
        <v>14</v>
      </c>
      <c r="H20" s="40" t="s">
        <v>14</v>
      </c>
      <c r="I20" s="41" t="s">
        <v>14</v>
      </c>
      <c r="J20" s="14"/>
    </row>
    <row r="21" spans="1:10" ht="18.75" customHeight="1" x14ac:dyDescent="0.2">
      <c r="A21" s="36"/>
      <c r="B21" s="43"/>
      <c r="C21" s="37" t="s">
        <v>30</v>
      </c>
      <c r="D21" s="36"/>
      <c r="E21" s="37" t="str">
        <f>PROPER("QATAR-M")</f>
        <v>Qatar-M</v>
      </c>
      <c r="F21" s="38">
        <v>226525</v>
      </c>
      <c r="G21" s="39" t="s">
        <v>14</v>
      </c>
      <c r="H21" s="40" t="s">
        <v>14</v>
      </c>
      <c r="I21" s="41" t="s">
        <v>14</v>
      </c>
      <c r="J21" s="14"/>
    </row>
    <row r="22" spans="1:10" ht="18.75" customHeight="1" x14ac:dyDescent="0.2">
      <c r="A22" s="36"/>
      <c r="B22" s="43"/>
      <c r="C22" s="37" t="s">
        <v>31</v>
      </c>
      <c r="D22" s="36"/>
      <c r="E22" s="37" t="str">
        <f>PROPER("A-SHAHEN")</f>
        <v>A-Shahen</v>
      </c>
      <c r="F22" s="38">
        <v>313003</v>
      </c>
      <c r="G22" s="39" t="s">
        <v>14</v>
      </c>
      <c r="H22" s="40" t="s">
        <v>14</v>
      </c>
      <c r="I22" s="41" t="s">
        <v>14</v>
      </c>
      <c r="J22" s="14"/>
    </row>
    <row r="23" spans="1:10" ht="18.75" customHeight="1" x14ac:dyDescent="0.2">
      <c r="A23" s="36"/>
      <c r="B23" s="42" t="s">
        <v>32</v>
      </c>
      <c r="C23" s="16"/>
      <c r="D23" s="15" t="s">
        <v>33</v>
      </c>
      <c r="E23" s="16"/>
      <c r="F23" s="17">
        <v>79355</v>
      </c>
      <c r="G23" s="18">
        <v>0.6</v>
      </c>
      <c r="H23" s="19">
        <v>99.9</v>
      </c>
      <c r="I23" s="20">
        <v>37.9</v>
      </c>
      <c r="J23" s="14"/>
    </row>
    <row r="24" spans="1:10" ht="18.75" customHeight="1" x14ac:dyDescent="0.2">
      <c r="A24" s="36"/>
      <c r="B24" s="43"/>
      <c r="C24" s="37" t="s">
        <v>32</v>
      </c>
      <c r="D24" s="36"/>
      <c r="E24" s="37" t="str">
        <f>PROPER("OMAN")</f>
        <v>Oman</v>
      </c>
      <c r="F24" s="38">
        <v>79355</v>
      </c>
      <c r="G24" s="39" t="s">
        <v>14</v>
      </c>
      <c r="H24" s="40" t="s">
        <v>14</v>
      </c>
      <c r="I24" s="41" t="s">
        <v>14</v>
      </c>
      <c r="J24" s="14"/>
    </row>
    <row r="25" spans="1:10" ht="18.75" customHeight="1" x14ac:dyDescent="0.2">
      <c r="A25" s="36"/>
      <c r="B25" s="42" t="s">
        <v>34</v>
      </c>
      <c r="C25" s="16"/>
      <c r="D25" s="15" t="s">
        <v>35</v>
      </c>
      <c r="E25" s="16"/>
      <c r="F25" s="17">
        <v>4052584</v>
      </c>
      <c r="G25" s="18">
        <v>30.3</v>
      </c>
      <c r="H25" s="19">
        <v>75</v>
      </c>
      <c r="I25" s="20">
        <v>105.1</v>
      </c>
      <c r="J25" s="14"/>
    </row>
    <row r="26" spans="1:10" ht="18.75" customHeight="1" x14ac:dyDescent="0.2">
      <c r="A26" s="36"/>
      <c r="B26" s="43"/>
      <c r="C26" s="37" t="s">
        <v>36</v>
      </c>
      <c r="D26" s="36"/>
      <c r="E26" s="37" t="str">
        <f>PROPER("MURBAN")</f>
        <v>Murban</v>
      </c>
      <c r="F26" s="38">
        <v>2226450</v>
      </c>
      <c r="G26" s="39" t="s">
        <v>14</v>
      </c>
      <c r="H26" s="40" t="s">
        <v>14</v>
      </c>
      <c r="I26" s="41" t="s">
        <v>14</v>
      </c>
      <c r="J26" s="14"/>
    </row>
    <row r="27" spans="1:10" ht="18.75" customHeight="1" x14ac:dyDescent="0.2">
      <c r="A27" s="36"/>
      <c r="B27" s="43"/>
      <c r="C27" s="37" t="s">
        <v>37</v>
      </c>
      <c r="D27" s="36"/>
      <c r="E27" s="37" t="str">
        <f>PROPER("DUBAI")</f>
        <v>Dubai</v>
      </c>
      <c r="F27" s="38">
        <v>78833</v>
      </c>
      <c r="G27" s="39" t="s">
        <v>14</v>
      </c>
      <c r="H27" s="40" t="s">
        <v>14</v>
      </c>
      <c r="I27" s="41" t="s">
        <v>14</v>
      </c>
      <c r="J27" s="14"/>
    </row>
    <row r="28" spans="1:10" ht="18.75" customHeight="1" x14ac:dyDescent="0.2">
      <c r="A28" s="36"/>
      <c r="B28" s="43"/>
      <c r="C28" s="37" t="s">
        <v>38</v>
      </c>
      <c r="D28" s="36"/>
      <c r="E28" s="37" t="str">
        <f>PROPER("U-ZAKUM")</f>
        <v>U-Zakum</v>
      </c>
      <c r="F28" s="38">
        <v>582080</v>
      </c>
      <c r="G28" s="39" t="s">
        <v>14</v>
      </c>
      <c r="H28" s="40" t="s">
        <v>14</v>
      </c>
      <c r="I28" s="41" t="s">
        <v>14</v>
      </c>
      <c r="J28" s="14"/>
    </row>
    <row r="29" spans="1:10" ht="18.75" customHeight="1" x14ac:dyDescent="0.2">
      <c r="A29" s="36"/>
      <c r="B29" s="43"/>
      <c r="C29" s="37" t="s">
        <v>39</v>
      </c>
      <c r="D29" s="36"/>
      <c r="E29" s="37" t="str">
        <f>PROPER("DAS")</f>
        <v>Das</v>
      </c>
      <c r="F29" s="38">
        <v>985430</v>
      </c>
      <c r="G29" s="39" t="s">
        <v>14</v>
      </c>
      <c r="H29" s="40" t="s">
        <v>14</v>
      </c>
      <c r="I29" s="41" t="s">
        <v>14</v>
      </c>
      <c r="J29" s="14"/>
    </row>
    <row r="30" spans="1:10" ht="18.75" customHeight="1" x14ac:dyDescent="0.2">
      <c r="A30" s="36"/>
      <c r="B30" s="43"/>
      <c r="C30" s="37" t="s">
        <v>40</v>
      </c>
      <c r="D30" s="36"/>
      <c r="E30" s="37" t="str">
        <f>PROPER("MUBARRAZ")</f>
        <v>Mubarraz</v>
      </c>
      <c r="F30" s="38">
        <v>143541</v>
      </c>
      <c r="G30" s="39" t="s">
        <v>14</v>
      </c>
      <c r="H30" s="40" t="s">
        <v>14</v>
      </c>
      <c r="I30" s="41" t="s">
        <v>14</v>
      </c>
      <c r="J30" s="14"/>
    </row>
    <row r="31" spans="1:10" ht="18.75" customHeight="1" x14ac:dyDescent="0.2">
      <c r="A31" s="36"/>
      <c r="B31" s="43"/>
      <c r="C31" s="37" t="s">
        <v>41</v>
      </c>
      <c r="D31" s="36"/>
      <c r="E31" s="37" t="str">
        <f>PROPER("UMM-LULU")</f>
        <v>Umm-Lulu</v>
      </c>
      <c r="F31" s="38">
        <v>36250</v>
      </c>
      <c r="G31" s="39" t="s">
        <v>14</v>
      </c>
      <c r="H31" s="40" t="s">
        <v>14</v>
      </c>
      <c r="I31" s="41" t="s">
        <v>14</v>
      </c>
      <c r="J31" s="14"/>
    </row>
    <row r="32" spans="1:10" ht="18.75" customHeight="1" x14ac:dyDescent="0.2">
      <c r="A32" s="49" t="s">
        <v>409</v>
      </c>
      <c r="B32" s="15"/>
      <c r="C32" s="15"/>
      <c r="D32" s="15"/>
      <c r="E32" s="15"/>
      <c r="F32" s="44"/>
      <c r="G32" s="45"/>
      <c r="H32" s="46"/>
      <c r="I32" s="46"/>
      <c r="J32" s="14"/>
    </row>
    <row r="33" spans="1:10" ht="18.75" customHeight="1" x14ac:dyDescent="0.2">
      <c r="A33" s="36"/>
      <c r="B33" s="36"/>
      <c r="C33" s="36"/>
      <c r="D33" s="36"/>
      <c r="E33" s="36"/>
      <c r="F33" s="28"/>
      <c r="G33" s="47"/>
      <c r="H33" s="48" t="s">
        <v>42</v>
      </c>
      <c r="I33" s="48" t="s">
        <v>43</v>
      </c>
      <c r="J33" s="14"/>
    </row>
    <row r="34" spans="1:10" ht="18.75" customHeight="1" x14ac:dyDescent="0.2">
      <c r="A34" s="275" t="s">
        <v>1</v>
      </c>
      <c r="B34" s="276"/>
      <c r="C34" s="276"/>
      <c r="D34" s="276"/>
      <c r="E34" s="277"/>
      <c r="F34" s="280" t="s">
        <v>2</v>
      </c>
      <c r="G34" s="282" t="s">
        <v>3</v>
      </c>
      <c r="H34" s="271" t="s">
        <v>4</v>
      </c>
      <c r="I34" s="273" t="s">
        <v>5</v>
      </c>
      <c r="J34" s="8"/>
    </row>
    <row r="35" spans="1:10" ht="18.75" customHeight="1" x14ac:dyDescent="0.2">
      <c r="A35" s="278"/>
      <c r="B35" s="278"/>
      <c r="C35" s="278"/>
      <c r="D35" s="278"/>
      <c r="E35" s="279"/>
      <c r="F35" s="281"/>
      <c r="G35" s="283"/>
      <c r="H35" s="284"/>
      <c r="I35" s="285"/>
      <c r="J35" s="8"/>
    </row>
    <row r="36" spans="1:10" ht="18.75" customHeight="1" x14ac:dyDescent="0.2">
      <c r="A36" s="50" t="s">
        <v>44</v>
      </c>
      <c r="B36" s="50"/>
      <c r="C36" s="51"/>
      <c r="D36" s="50" t="s">
        <v>45</v>
      </c>
      <c r="E36" s="51"/>
      <c r="F36" s="52">
        <v>146073</v>
      </c>
      <c r="G36" s="53">
        <v>1.1000000000000001</v>
      </c>
      <c r="H36" s="54">
        <v>139.19999999999999</v>
      </c>
      <c r="I36" s="55">
        <v>76.400000000000006</v>
      </c>
      <c r="J36" s="14"/>
    </row>
    <row r="37" spans="1:10" ht="18.75" customHeight="1" x14ac:dyDescent="0.2">
      <c r="A37" s="36"/>
      <c r="B37" s="42" t="s">
        <v>46</v>
      </c>
      <c r="C37" s="16"/>
      <c r="D37" s="15" t="s">
        <v>47</v>
      </c>
      <c r="E37" s="16"/>
      <c r="F37" s="17">
        <v>45041</v>
      </c>
      <c r="G37" s="18">
        <v>0.3</v>
      </c>
      <c r="H37" s="19" t="s">
        <v>14</v>
      </c>
      <c r="I37" s="20">
        <v>95.8</v>
      </c>
      <c r="J37" s="14"/>
    </row>
    <row r="38" spans="1:10" ht="18.75" customHeight="1" x14ac:dyDescent="0.2">
      <c r="A38" s="36"/>
      <c r="B38" s="43"/>
      <c r="C38" s="37" t="s">
        <v>48</v>
      </c>
      <c r="D38" s="36"/>
      <c r="E38" s="37" t="str">
        <f>PROPER("SUTUDEN")</f>
        <v>Sutuden</v>
      </c>
      <c r="F38" s="38">
        <v>45041</v>
      </c>
      <c r="G38" s="39" t="s">
        <v>14</v>
      </c>
      <c r="H38" s="40" t="s">
        <v>14</v>
      </c>
      <c r="I38" s="41" t="s">
        <v>14</v>
      </c>
      <c r="J38" s="14"/>
    </row>
    <row r="39" spans="1:10" ht="18.75" customHeight="1" x14ac:dyDescent="0.2">
      <c r="A39" s="36"/>
      <c r="B39" s="42" t="s">
        <v>49</v>
      </c>
      <c r="C39" s="16"/>
      <c r="D39" s="15" t="s">
        <v>50</v>
      </c>
      <c r="E39" s="16"/>
      <c r="F39" s="17">
        <v>6808</v>
      </c>
      <c r="G39" s="18">
        <v>0.1</v>
      </c>
      <c r="H39" s="19" t="s">
        <v>14</v>
      </c>
      <c r="I39" s="20">
        <v>92.1</v>
      </c>
      <c r="J39" s="14"/>
    </row>
    <row r="40" spans="1:10" ht="18.75" customHeight="1" x14ac:dyDescent="0.2">
      <c r="A40" s="36"/>
      <c r="B40" s="43"/>
      <c r="C40" s="37" t="s">
        <v>51</v>
      </c>
      <c r="D40" s="36"/>
      <c r="E40" s="37" t="str">
        <f>PROPER("THAI-FO")</f>
        <v>Thai-Fo</v>
      </c>
      <c r="F40" s="38">
        <v>6808</v>
      </c>
      <c r="G40" s="39" t="s">
        <v>14</v>
      </c>
      <c r="H40" s="40" t="s">
        <v>14</v>
      </c>
      <c r="I40" s="41" t="s">
        <v>14</v>
      </c>
      <c r="J40" s="14"/>
    </row>
    <row r="41" spans="1:10" ht="18.75" customHeight="1" x14ac:dyDescent="0.2">
      <c r="A41" s="36"/>
      <c r="B41" s="42" t="s">
        <v>52</v>
      </c>
      <c r="C41" s="16"/>
      <c r="D41" s="15" t="s">
        <v>53</v>
      </c>
      <c r="E41" s="16"/>
      <c r="F41" s="17">
        <v>48282</v>
      </c>
      <c r="G41" s="18">
        <v>0.4</v>
      </c>
      <c r="H41" s="19">
        <v>123.4</v>
      </c>
      <c r="I41" s="20">
        <v>50.8</v>
      </c>
      <c r="J41" s="14"/>
    </row>
    <row r="42" spans="1:10" ht="18.75" customHeight="1" x14ac:dyDescent="0.2">
      <c r="A42" s="36"/>
      <c r="B42" s="43"/>
      <c r="C42" s="37" t="s">
        <v>54</v>
      </c>
      <c r="D42" s="36"/>
      <c r="E42" s="37" t="str">
        <f>PROPER("SEPAT")</f>
        <v>Sepat</v>
      </c>
      <c r="F42" s="38">
        <v>31809</v>
      </c>
      <c r="G42" s="39" t="s">
        <v>14</v>
      </c>
      <c r="H42" s="40" t="s">
        <v>14</v>
      </c>
      <c r="I42" s="41" t="s">
        <v>14</v>
      </c>
      <c r="J42" s="14"/>
    </row>
    <row r="43" spans="1:10" ht="18.75" customHeight="1" x14ac:dyDescent="0.2">
      <c r="A43" s="36"/>
      <c r="B43" s="43"/>
      <c r="C43" s="37" t="s">
        <v>55</v>
      </c>
      <c r="D43" s="36"/>
      <c r="E43" s="37" t="str">
        <f>PROPER("MYSIA-FO")</f>
        <v>Mysia-Fo</v>
      </c>
      <c r="F43" s="38">
        <v>16473</v>
      </c>
      <c r="G43" s="39" t="s">
        <v>14</v>
      </c>
      <c r="H43" s="40" t="s">
        <v>14</v>
      </c>
      <c r="I43" s="41" t="s">
        <v>14</v>
      </c>
      <c r="J43" s="14"/>
    </row>
    <row r="44" spans="1:10" ht="18.75" customHeight="1" x14ac:dyDescent="0.2">
      <c r="A44" s="36"/>
      <c r="B44" s="42" t="s">
        <v>56</v>
      </c>
      <c r="C44" s="16"/>
      <c r="D44" s="15" t="s">
        <v>57</v>
      </c>
      <c r="E44" s="16"/>
      <c r="F44" s="17">
        <v>45942</v>
      </c>
      <c r="G44" s="18">
        <v>0.3</v>
      </c>
      <c r="H44" s="19">
        <v>100.1</v>
      </c>
      <c r="I44" s="20" t="s">
        <v>14</v>
      </c>
      <c r="J44" s="14"/>
    </row>
    <row r="45" spans="1:10" ht="18.75" customHeight="1" x14ac:dyDescent="0.2">
      <c r="A45" s="36"/>
      <c r="B45" s="43"/>
      <c r="C45" s="37" t="s">
        <v>58</v>
      </c>
      <c r="D45" s="36"/>
      <c r="E45" s="37" t="str">
        <f>PROPER("L-SERIA")</f>
        <v>L-Seria</v>
      </c>
      <c r="F45" s="38">
        <v>45942</v>
      </c>
      <c r="G45" s="39" t="s">
        <v>14</v>
      </c>
      <c r="H45" s="40" t="s">
        <v>14</v>
      </c>
      <c r="I45" s="41" t="s">
        <v>14</v>
      </c>
      <c r="J45" s="14"/>
    </row>
    <row r="46" spans="1:10" ht="18.75" customHeight="1" x14ac:dyDescent="0.2">
      <c r="A46" s="15" t="s">
        <v>59</v>
      </c>
      <c r="B46" s="15"/>
      <c r="C46" s="16"/>
      <c r="D46" s="15" t="s">
        <v>60</v>
      </c>
      <c r="E46" s="16"/>
      <c r="F46" s="17">
        <v>578962</v>
      </c>
      <c r="G46" s="18">
        <v>4.3</v>
      </c>
      <c r="H46" s="19">
        <v>126.5</v>
      </c>
      <c r="I46" s="20">
        <v>157.9</v>
      </c>
      <c r="J46" s="14"/>
    </row>
    <row r="47" spans="1:10" ht="18.75" customHeight="1" x14ac:dyDescent="0.2">
      <c r="A47" s="36"/>
      <c r="B47" s="42" t="s">
        <v>61</v>
      </c>
      <c r="C47" s="16"/>
      <c r="D47" s="15" t="s">
        <v>62</v>
      </c>
      <c r="E47" s="16"/>
      <c r="F47" s="17">
        <v>578962</v>
      </c>
      <c r="G47" s="18">
        <v>4.3</v>
      </c>
      <c r="H47" s="19">
        <v>126.5</v>
      </c>
      <c r="I47" s="20">
        <v>157.9</v>
      </c>
      <c r="J47" s="14"/>
    </row>
    <row r="48" spans="1:10" ht="18.75" customHeight="1" x14ac:dyDescent="0.2">
      <c r="A48" s="36"/>
      <c r="B48" s="43"/>
      <c r="C48" s="37" t="s">
        <v>63</v>
      </c>
      <c r="D48" s="36"/>
      <c r="E48" s="37" t="str">
        <f>PROPER("SOKOL")</f>
        <v>Sokol</v>
      </c>
      <c r="F48" s="38">
        <v>223919</v>
      </c>
      <c r="G48" s="39" t="s">
        <v>14</v>
      </c>
      <c r="H48" s="40" t="s">
        <v>14</v>
      </c>
      <c r="I48" s="41" t="s">
        <v>14</v>
      </c>
      <c r="J48" s="14"/>
    </row>
    <row r="49" spans="1:10" ht="18.75" customHeight="1" x14ac:dyDescent="0.2">
      <c r="A49" s="36"/>
      <c r="B49" s="43"/>
      <c r="C49" s="37" t="s">
        <v>64</v>
      </c>
      <c r="D49" s="36"/>
      <c r="E49" s="37" t="str">
        <f>PROPER("ESPO-B")</f>
        <v>Espo-B</v>
      </c>
      <c r="F49" s="38">
        <v>234175</v>
      </c>
      <c r="G49" s="39" t="s">
        <v>14</v>
      </c>
      <c r="H49" s="40" t="s">
        <v>14</v>
      </c>
      <c r="I49" s="41" t="s">
        <v>14</v>
      </c>
      <c r="J49" s="14"/>
    </row>
    <row r="50" spans="1:10" ht="18.75" customHeight="1" x14ac:dyDescent="0.2">
      <c r="A50" s="36"/>
      <c r="B50" s="43"/>
      <c r="C50" s="37" t="s">
        <v>65</v>
      </c>
      <c r="D50" s="36"/>
      <c r="E50" s="37" t="str">
        <f>PROPER("SAKHAL-B")</f>
        <v>Sakhal-B</v>
      </c>
      <c r="F50" s="38">
        <v>120868</v>
      </c>
      <c r="G50" s="39" t="s">
        <v>14</v>
      </c>
      <c r="H50" s="40" t="s">
        <v>14</v>
      </c>
      <c r="I50" s="41" t="s">
        <v>14</v>
      </c>
      <c r="J50" s="14"/>
    </row>
    <row r="51" spans="1:10" ht="18.75" customHeight="1" x14ac:dyDescent="0.2">
      <c r="A51" s="15" t="s">
        <v>66</v>
      </c>
      <c r="B51" s="15"/>
      <c r="C51" s="16"/>
      <c r="D51" s="15" t="s">
        <v>67</v>
      </c>
      <c r="E51" s="16"/>
      <c r="F51" s="17">
        <v>232733</v>
      </c>
      <c r="G51" s="18">
        <v>1.7</v>
      </c>
      <c r="H51" s="19">
        <v>173.4</v>
      </c>
      <c r="I51" s="20">
        <v>198.1</v>
      </c>
      <c r="J51" s="14"/>
    </row>
    <row r="52" spans="1:10" ht="18.75" customHeight="1" x14ac:dyDescent="0.2">
      <c r="A52" s="36"/>
      <c r="B52" s="42" t="s">
        <v>68</v>
      </c>
      <c r="C52" s="16"/>
      <c r="D52" s="15" t="s">
        <v>69</v>
      </c>
      <c r="E52" s="16"/>
      <c r="F52" s="17">
        <v>232733</v>
      </c>
      <c r="G52" s="18">
        <v>1.7</v>
      </c>
      <c r="H52" s="19">
        <v>173.4</v>
      </c>
      <c r="I52" s="20">
        <v>198.1</v>
      </c>
      <c r="J52" s="14"/>
    </row>
    <row r="53" spans="1:10" ht="18.75" customHeight="1" x14ac:dyDescent="0.2">
      <c r="A53" s="36"/>
      <c r="B53" s="43"/>
      <c r="C53" s="37" t="s">
        <v>70</v>
      </c>
      <c r="D53" s="36"/>
      <c r="E53" s="37" t="str">
        <f>PROPER("ORIENTE")</f>
        <v>Oriente</v>
      </c>
      <c r="F53" s="38">
        <v>52849</v>
      </c>
      <c r="G53" s="39" t="s">
        <v>14</v>
      </c>
      <c r="H53" s="40" t="s">
        <v>14</v>
      </c>
      <c r="I53" s="41" t="s">
        <v>14</v>
      </c>
      <c r="J53" s="14"/>
    </row>
    <row r="54" spans="1:10" ht="18.75" customHeight="1" x14ac:dyDescent="0.2">
      <c r="A54" s="36"/>
      <c r="B54" s="43"/>
      <c r="C54" s="37" t="s">
        <v>71</v>
      </c>
      <c r="D54" s="36"/>
      <c r="E54" s="37" t="str">
        <f>PROPER("NAPO")</f>
        <v>Napo</v>
      </c>
      <c r="F54" s="38">
        <v>179884</v>
      </c>
      <c r="G54" s="39" t="s">
        <v>14</v>
      </c>
      <c r="H54" s="40" t="s">
        <v>14</v>
      </c>
      <c r="I54" s="41" t="s">
        <v>14</v>
      </c>
      <c r="J54" s="14"/>
    </row>
    <row r="55" spans="1:10" ht="18.75" customHeight="1" x14ac:dyDescent="0.2">
      <c r="A55" s="15" t="s">
        <v>72</v>
      </c>
      <c r="B55" s="15"/>
      <c r="C55" s="16"/>
      <c r="D55" s="15" t="s">
        <v>73</v>
      </c>
      <c r="E55" s="16"/>
      <c r="F55" s="17">
        <v>44046</v>
      </c>
      <c r="G55" s="18">
        <v>0.3</v>
      </c>
      <c r="H55" s="19" t="s">
        <v>14</v>
      </c>
      <c r="I55" s="20">
        <v>106.7</v>
      </c>
      <c r="J55" s="14"/>
    </row>
    <row r="56" spans="1:10" ht="18.75" customHeight="1" x14ac:dyDescent="0.2">
      <c r="A56" s="36"/>
      <c r="B56" s="42" t="s">
        <v>74</v>
      </c>
      <c r="C56" s="16"/>
      <c r="D56" s="15" t="s">
        <v>75</v>
      </c>
      <c r="E56" s="16"/>
      <c r="F56" s="17">
        <v>44046</v>
      </c>
      <c r="G56" s="18">
        <v>0.3</v>
      </c>
      <c r="H56" s="19" t="s">
        <v>14</v>
      </c>
      <c r="I56" s="20" t="s">
        <v>14</v>
      </c>
      <c r="J56" s="14"/>
    </row>
    <row r="57" spans="1:10" ht="18.75" customHeight="1" x14ac:dyDescent="0.2">
      <c r="A57" s="36"/>
      <c r="B57" s="43"/>
      <c r="C57" s="37" t="s">
        <v>76</v>
      </c>
      <c r="D57" s="36"/>
      <c r="E57" s="37" t="str">
        <f>PROPER("NILE")</f>
        <v>Nile</v>
      </c>
      <c r="F57" s="38">
        <v>44046</v>
      </c>
      <c r="G57" s="39" t="s">
        <v>14</v>
      </c>
      <c r="H57" s="40" t="s">
        <v>14</v>
      </c>
      <c r="I57" s="41" t="s">
        <v>14</v>
      </c>
      <c r="J57" s="14"/>
    </row>
    <row r="58" spans="1:10" ht="18.75" customHeight="1" x14ac:dyDescent="0.2">
      <c r="A58" s="15" t="s">
        <v>77</v>
      </c>
      <c r="B58" s="15"/>
      <c r="C58" s="16"/>
      <c r="D58" s="15" t="s">
        <v>78</v>
      </c>
      <c r="E58" s="16"/>
      <c r="F58" s="17">
        <v>98714</v>
      </c>
      <c r="G58" s="18">
        <v>0.7</v>
      </c>
      <c r="H58" s="19" t="s">
        <v>14</v>
      </c>
      <c r="I58" s="20">
        <v>322.2</v>
      </c>
      <c r="J58" s="14"/>
    </row>
    <row r="59" spans="1:10" ht="18.75" customHeight="1" x14ac:dyDescent="0.2">
      <c r="A59" s="36"/>
      <c r="B59" s="42" t="s">
        <v>79</v>
      </c>
      <c r="C59" s="16"/>
      <c r="D59" s="15" t="s">
        <v>80</v>
      </c>
      <c r="E59" s="16"/>
      <c r="F59" s="17">
        <v>86960</v>
      </c>
      <c r="G59" s="18">
        <v>0.6</v>
      </c>
      <c r="H59" s="19" t="s">
        <v>14</v>
      </c>
      <c r="I59" s="20">
        <v>567.70000000000005</v>
      </c>
      <c r="J59" s="14"/>
    </row>
    <row r="60" spans="1:10" ht="18.75" customHeight="1" x14ac:dyDescent="0.2">
      <c r="A60" s="36"/>
      <c r="B60" s="43"/>
      <c r="C60" s="37" t="s">
        <v>81</v>
      </c>
      <c r="D60" s="36"/>
      <c r="E60" s="37" t="str">
        <f>PROPER("WANDOO")</f>
        <v>Wandoo</v>
      </c>
      <c r="F60" s="38">
        <v>27150</v>
      </c>
      <c r="G60" s="39" t="s">
        <v>14</v>
      </c>
      <c r="H60" s="40" t="s">
        <v>14</v>
      </c>
      <c r="I60" s="41" t="s">
        <v>14</v>
      </c>
      <c r="J60" s="14"/>
    </row>
    <row r="61" spans="1:10" ht="18.75" customHeight="1" x14ac:dyDescent="0.2">
      <c r="A61" s="36"/>
      <c r="B61" s="43"/>
      <c r="C61" s="37" t="s">
        <v>82</v>
      </c>
      <c r="D61" s="36"/>
      <c r="E61" s="37" t="str">
        <f>PROPER("VANGOG-B")</f>
        <v>Vangog-B</v>
      </c>
      <c r="F61" s="38">
        <v>55880</v>
      </c>
      <c r="G61" s="39" t="s">
        <v>14</v>
      </c>
      <c r="H61" s="40" t="s">
        <v>14</v>
      </c>
      <c r="I61" s="41" t="s">
        <v>14</v>
      </c>
      <c r="J61" s="14"/>
    </row>
    <row r="62" spans="1:10" ht="18.75" customHeight="1" x14ac:dyDescent="0.2">
      <c r="A62" s="36"/>
      <c r="B62" s="43"/>
      <c r="C62" s="37" t="s">
        <v>83</v>
      </c>
      <c r="D62" s="36"/>
      <c r="E62" s="37" t="str">
        <f>PROPER("PYRENEES")</f>
        <v>Pyrenees</v>
      </c>
      <c r="F62" s="38">
        <v>3930</v>
      </c>
      <c r="G62" s="39" t="s">
        <v>14</v>
      </c>
      <c r="H62" s="40" t="s">
        <v>14</v>
      </c>
      <c r="I62" s="41" t="s">
        <v>14</v>
      </c>
      <c r="J62" s="14"/>
    </row>
    <row r="63" spans="1:10" ht="18.75" customHeight="1" x14ac:dyDescent="0.2">
      <c r="A63" s="36"/>
      <c r="B63" s="42" t="s">
        <v>84</v>
      </c>
      <c r="C63" s="16"/>
      <c r="D63" s="15" t="s">
        <v>85</v>
      </c>
      <c r="E63" s="16"/>
      <c r="F63" s="17">
        <v>11754</v>
      </c>
      <c r="G63" s="18">
        <v>0.1</v>
      </c>
      <c r="H63" s="19" t="s">
        <v>14</v>
      </c>
      <c r="I63" s="20">
        <v>76.7</v>
      </c>
      <c r="J63" s="14"/>
    </row>
    <row r="64" spans="1:10" s="8" customFormat="1" ht="18.75" customHeight="1" x14ac:dyDescent="0.2">
      <c r="A64" s="21"/>
      <c r="B64" s="56"/>
      <c r="C64" s="22" t="s">
        <v>86</v>
      </c>
      <c r="D64" s="21"/>
      <c r="E64" s="22" t="str">
        <f>PROPER("PAPUA-FO")</f>
        <v>Papua-Fo</v>
      </c>
      <c r="F64" s="10">
        <v>11754</v>
      </c>
      <c r="G64" s="23" t="s">
        <v>14</v>
      </c>
      <c r="H64" s="24" t="s">
        <v>14</v>
      </c>
      <c r="I64" s="25" t="s">
        <v>14</v>
      </c>
      <c r="J64" s="14"/>
    </row>
    <row r="65" spans="1:9" ht="18.75" customHeight="1" x14ac:dyDescent="0.2">
      <c r="A65" s="26"/>
      <c r="B65" s="26"/>
      <c r="C65" s="8"/>
      <c r="D65" s="8"/>
      <c r="E65" s="27"/>
      <c r="F65" s="28"/>
      <c r="G65" s="29"/>
      <c r="H65" s="30"/>
      <c r="I65" s="35" t="s">
        <v>407</v>
      </c>
    </row>
    <row r="66" spans="1:9" ht="18.75" customHeight="1" x14ac:dyDescent="0.2">
      <c r="A66" s="26"/>
      <c r="B66" s="26"/>
      <c r="C66" s="8"/>
      <c r="D66" s="8"/>
      <c r="E66" s="27"/>
      <c r="F66" s="28"/>
      <c r="G66" s="29"/>
      <c r="H66" s="30"/>
      <c r="I66" s="30"/>
    </row>
    <row r="67" spans="1:9" ht="18.75" customHeight="1" x14ac:dyDescent="0.2">
      <c r="A67" s="8"/>
      <c r="B67" s="31"/>
      <c r="C67" s="26"/>
      <c r="D67" s="26"/>
      <c r="E67" s="26"/>
      <c r="F67" s="28"/>
      <c r="G67" s="32"/>
      <c r="H67" s="33"/>
      <c r="I67" s="33"/>
    </row>
    <row r="68" spans="1:9" x14ac:dyDescent="0.2">
      <c r="F68" s="34"/>
      <c r="G68" s="7"/>
      <c r="H68" s="7"/>
      <c r="I68" s="7"/>
    </row>
    <row r="69" spans="1:9" x14ac:dyDescent="0.2">
      <c r="F69" s="34"/>
      <c r="G69" s="7"/>
      <c r="H69" s="7"/>
      <c r="I69" s="7"/>
    </row>
    <row r="70" spans="1:9" x14ac:dyDescent="0.2">
      <c r="F70" s="34"/>
      <c r="G70" s="7"/>
      <c r="H70" s="7"/>
      <c r="I70" s="7"/>
    </row>
    <row r="71" spans="1:9" x14ac:dyDescent="0.2">
      <c r="F71" s="34"/>
      <c r="G71" s="34"/>
      <c r="H71" s="34"/>
      <c r="I71" s="34"/>
    </row>
    <row r="72" spans="1:9" x14ac:dyDescent="0.2">
      <c r="F72" s="34"/>
      <c r="G72" s="34"/>
      <c r="H72" s="34"/>
      <c r="I72" s="34"/>
    </row>
    <row r="73" spans="1:9" x14ac:dyDescent="0.2">
      <c r="F73" s="34"/>
      <c r="G73" s="34"/>
      <c r="H73" s="34"/>
      <c r="I73" s="34"/>
    </row>
    <row r="74" spans="1:9" x14ac:dyDescent="0.2">
      <c r="F74" s="34"/>
      <c r="G74" s="34"/>
      <c r="H74" s="34"/>
      <c r="I74" s="34"/>
    </row>
    <row r="75" spans="1:9" x14ac:dyDescent="0.2">
      <c r="F75" s="34"/>
      <c r="G75" s="34"/>
      <c r="H75" s="34"/>
      <c r="I75" s="34"/>
    </row>
    <row r="76" spans="1:9" x14ac:dyDescent="0.2">
      <c r="F76" s="34"/>
      <c r="G76" s="34"/>
      <c r="H76" s="34"/>
      <c r="I76" s="34"/>
    </row>
    <row r="77" spans="1:9" x14ac:dyDescent="0.2">
      <c r="F77" s="34"/>
      <c r="G77" s="34"/>
      <c r="H77" s="34"/>
      <c r="I77" s="34"/>
    </row>
    <row r="78" spans="1:9" x14ac:dyDescent="0.2">
      <c r="F78" s="34"/>
      <c r="G78" s="34"/>
      <c r="H78" s="34"/>
      <c r="I78" s="34"/>
    </row>
    <row r="79" spans="1:9" x14ac:dyDescent="0.2">
      <c r="F79" s="34"/>
      <c r="G79" s="34"/>
      <c r="H79" s="34"/>
      <c r="I79" s="34"/>
    </row>
    <row r="80" spans="1:9" x14ac:dyDescent="0.2">
      <c r="F80" s="34"/>
      <c r="G80" s="34"/>
      <c r="H80" s="34"/>
      <c r="I80" s="34"/>
    </row>
    <row r="81" spans="6:9" x14ac:dyDescent="0.2">
      <c r="F81" s="34"/>
      <c r="G81" s="34"/>
      <c r="H81" s="34"/>
      <c r="I81" s="34"/>
    </row>
    <row r="82" spans="6:9" x14ac:dyDescent="0.2">
      <c r="F82" s="34"/>
      <c r="G82" s="34"/>
      <c r="H82" s="34"/>
      <c r="I82" s="34"/>
    </row>
    <row r="83" spans="6:9" x14ac:dyDescent="0.2">
      <c r="F83" s="34"/>
      <c r="G83" s="34"/>
      <c r="H83" s="34"/>
      <c r="I83" s="34"/>
    </row>
    <row r="84" spans="6:9" x14ac:dyDescent="0.2">
      <c r="F84" s="34"/>
      <c r="G84" s="34"/>
      <c r="H84" s="34"/>
      <c r="I84" s="34"/>
    </row>
    <row r="85" spans="6:9" x14ac:dyDescent="0.2">
      <c r="F85" s="34"/>
      <c r="G85" s="34"/>
      <c r="H85" s="34"/>
      <c r="I85" s="34"/>
    </row>
    <row r="86" spans="6:9" x14ac:dyDescent="0.2">
      <c r="F86" s="34"/>
      <c r="G86" s="34"/>
      <c r="H86" s="34"/>
      <c r="I86" s="34"/>
    </row>
    <row r="87" spans="6:9" x14ac:dyDescent="0.2">
      <c r="F87" s="34"/>
      <c r="G87" s="34"/>
      <c r="H87" s="34"/>
      <c r="I87" s="34"/>
    </row>
    <row r="88" spans="6:9" x14ac:dyDescent="0.2">
      <c r="F88" s="34"/>
      <c r="G88" s="34"/>
      <c r="H88" s="34"/>
      <c r="I88" s="34"/>
    </row>
    <row r="89" spans="6:9" x14ac:dyDescent="0.2">
      <c r="F89" s="34"/>
      <c r="G89" s="34"/>
      <c r="H89" s="34"/>
      <c r="I89" s="34"/>
    </row>
    <row r="90" spans="6:9" x14ac:dyDescent="0.2">
      <c r="F90" s="34"/>
      <c r="G90" s="34"/>
      <c r="H90" s="34"/>
      <c r="I90" s="34"/>
    </row>
    <row r="91" spans="6:9" x14ac:dyDescent="0.2">
      <c r="F91" s="34"/>
      <c r="G91" s="34"/>
      <c r="H91" s="34"/>
      <c r="I91" s="34"/>
    </row>
    <row r="92" spans="6:9" x14ac:dyDescent="0.2">
      <c r="F92" s="34"/>
      <c r="G92" s="34"/>
      <c r="H92" s="34"/>
      <c r="I92" s="34"/>
    </row>
    <row r="93" spans="6:9" x14ac:dyDescent="0.2">
      <c r="F93" s="34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34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  <row r="156" spans="6:9" x14ac:dyDescent="0.2">
      <c r="F156" s="34"/>
      <c r="G156" s="34"/>
      <c r="H156" s="34"/>
      <c r="I156" s="34"/>
    </row>
    <row r="157" spans="6:9" x14ac:dyDescent="0.2">
      <c r="F157" s="34"/>
      <c r="G157" s="34"/>
      <c r="H157" s="34"/>
      <c r="I157" s="34"/>
    </row>
    <row r="158" spans="6:9" x14ac:dyDescent="0.2">
      <c r="F158" s="34"/>
      <c r="G158" s="34"/>
      <c r="H158" s="34"/>
      <c r="I158" s="34"/>
    </row>
    <row r="159" spans="6:9" x14ac:dyDescent="0.2">
      <c r="F159" s="34"/>
      <c r="G159" s="34"/>
      <c r="H159" s="34"/>
      <c r="I159" s="34"/>
    </row>
    <row r="160" spans="6:9" x14ac:dyDescent="0.2">
      <c r="F160" s="34"/>
      <c r="G160" s="34"/>
      <c r="H160" s="34"/>
      <c r="I160" s="34"/>
    </row>
    <row r="161" spans="6:9" x14ac:dyDescent="0.2">
      <c r="F161" s="34"/>
      <c r="G161" s="34"/>
      <c r="H161" s="34"/>
      <c r="I161" s="34"/>
    </row>
    <row r="162" spans="6:9" x14ac:dyDescent="0.2">
      <c r="F162" s="34"/>
      <c r="G162" s="34"/>
      <c r="H162" s="34"/>
      <c r="I162" s="34"/>
    </row>
    <row r="163" spans="6:9" x14ac:dyDescent="0.2">
      <c r="F163" s="34"/>
      <c r="G163" s="34"/>
      <c r="H163" s="34"/>
      <c r="I163" s="34"/>
    </row>
    <row r="164" spans="6:9" x14ac:dyDescent="0.2">
      <c r="F164" s="34"/>
      <c r="G164" s="34"/>
      <c r="H164" s="34"/>
      <c r="I164" s="34"/>
    </row>
    <row r="165" spans="6:9" x14ac:dyDescent="0.2">
      <c r="F165" s="34"/>
      <c r="G165" s="34"/>
      <c r="H165" s="34"/>
      <c r="I165" s="34"/>
    </row>
    <row r="166" spans="6:9" x14ac:dyDescent="0.2">
      <c r="F166" s="34"/>
      <c r="G166" s="34"/>
      <c r="H166" s="34"/>
      <c r="I166" s="34"/>
    </row>
    <row r="167" spans="6:9" x14ac:dyDescent="0.2">
      <c r="F167" s="34"/>
      <c r="G167" s="34"/>
      <c r="H167" s="34"/>
      <c r="I167" s="34"/>
    </row>
    <row r="168" spans="6:9" x14ac:dyDescent="0.2">
      <c r="F168" s="34"/>
      <c r="G168" s="34"/>
      <c r="H168" s="34"/>
      <c r="I168" s="34"/>
    </row>
    <row r="169" spans="6:9" x14ac:dyDescent="0.2">
      <c r="F169" s="34"/>
      <c r="G169" s="34"/>
      <c r="H169" s="34"/>
      <c r="I169" s="34"/>
    </row>
    <row r="170" spans="6:9" x14ac:dyDescent="0.2">
      <c r="F170" s="34"/>
      <c r="G170" s="34"/>
      <c r="H170" s="34"/>
      <c r="I170" s="34"/>
    </row>
    <row r="171" spans="6:9" x14ac:dyDescent="0.2">
      <c r="F171" s="34"/>
      <c r="G171" s="34"/>
      <c r="H171" s="34"/>
      <c r="I171" s="34"/>
    </row>
    <row r="172" spans="6:9" x14ac:dyDescent="0.2">
      <c r="F172" s="34"/>
      <c r="G172" s="34"/>
      <c r="H172" s="34"/>
      <c r="I172" s="34"/>
    </row>
    <row r="173" spans="6:9" x14ac:dyDescent="0.2">
      <c r="F173" s="34"/>
      <c r="G173" s="34"/>
      <c r="H173" s="34"/>
      <c r="I173" s="34"/>
    </row>
  </sheetData>
  <mergeCells count="12">
    <mergeCell ref="H2:H3"/>
    <mergeCell ref="I2:I3"/>
    <mergeCell ref="A34:E35"/>
    <mergeCell ref="F34:F35"/>
    <mergeCell ref="G34:G35"/>
    <mergeCell ref="H34:H35"/>
    <mergeCell ref="I34:I35"/>
    <mergeCell ref="A4:C4"/>
    <mergeCell ref="D4:E4"/>
    <mergeCell ref="A2:E3"/>
    <mergeCell ref="F2:F3"/>
    <mergeCell ref="G2:G3"/>
  </mergeCells>
  <phoneticPr fontId="2"/>
  <pageMargins left="0.59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32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view="pageBreakPreview" zoomScale="60" zoomScaleNormal="100" workbookViewId="0"/>
  </sheetViews>
  <sheetFormatPr defaultColWidth="8" defaultRowHeight="12" x14ac:dyDescent="0.2"/>
  <cols>
    <col min="1" max="1" width="7.36328125" style="9" customWidth="1"/>
    <col min="2" max="3" width="6.26953125" style="9" customWidth="1"/>
    <col min="4" max="7" width="12" style="9" customWidth="1"/>
    <col min="8" max="8" width="10.36328125" style="9" customWidth="1"/>
    <col min="9" max="9" width="11.90625" style="9" customWidth="1"/>
    <col min="10" max="11" width="9.36328125" style="9" customWidth="1"/>
    <col min="12" max="16384" width="8" style="9"/>
  </cols>
  <sheetData>
    <row r="1" spans="1:11" s="2" customFormat="1" ht="18.75" customHeight="1" x14ac:dyDescent="0.2">
      <c r="A1" s="57" t="s">
        <v>87</v>
      </c>
      <c r="B1" s="58"/>
      <c r="C1" s="5"/>
      <c r="D1" s="5"/>
      <c r="E1" s="5"/>
      <c r="F1" s="4"/>
      <c r="G1" s="5"/>
      <c r="H1" s="5"/>
      <c r="I1" s="5"/>
      <c r="J1" s="5" t="s">
        <v>88</v>
      </c>
      <c r="K1" s="5" t="s">
        <v>89</v>
      </c>
    </row>
    <row r="2" spans="1:11" s="62" customFormat="1" ht="15" customHeight="1" x14ac:dyDescent="0.2">
      <c r="A2" s="59"/>
      <c r="B2" s="59"/>
      <c r="C2" s="60"/>
      <c r="D2" s="310" t="s">
        <v>90</v>
      </c>
      <c r="E2" s="311"/>
      <c r="F2" s="61" t="s">
        <v>91</v>
      </c>
      <c r="G2" s="59" t="s">
        <v>92</v>
      </c>
      <c r="H2" s="312" t="s">
        <v>93</v>
      </c>
      <c r="I2" s="312" t="s">
        <v>94</v>
      </c>
      <c r="J2" s="314" t="s">
        <v>95</v>
      </c>
      <c r="K2" s="315"/>
    </row>
    <row r="3" spans="1:11" s="62" customFormat="1" ht="15" customHeight="1" x14ac:dyDescent="0.2">
      <c r="A3" s="299" t="s">
        <v>96</v>
      </c>
      <c r="B3" s="299"/>
      <c r="C3" s="307"/>
      <c r="D3" s="63" t="s">
        <v>97</v>
      </c>
      <c r="E3" s="61" t="s">
        <v>98</v>
      </c>
      <c r="F3" s="63" t="s">
        <v>99</v>
      </c>
      <c r="G3" s="64" t="s">
        <v>100</v>
      </c>
      <c r="H3" s="313"/>
      <c r="I3" s="313"/>
      <c r="J3" s="316"/>
      <c r="K3" s="316"/>
    </row>
    <row r="4" spans="1:11" s="62" customFormat="1" ht="15" customHeight="1" x14ac:dyDescent="0.2">
      <c r="A4" s="63"/>
      <c r="B4" s="63"/>
      <c r="C4" s="65"/>
      <c r="D4" s="63"/>
      <c r="E4" s="64"/>
      <c r="F4" s="64" t="s">
        <v>101</v>
      </c>
      <c r="G4" s="63" t="s">
        <v>102</v>
      </c>
      <c r="H4" s="64"/>
      <c r="I4" s="64"/>
      <c r="J4" s="66"/>
      <c r="K4" s="66"/>
    </row>
    <row r="5" spans="1:11" s="62" customFormat="1" ht="30" customHeight="1" x14ac:dyDescent="0.2">
      <c r="A5" s="63"/>
      <c r="B5" s="63"/>
      <c r="C5" s="65"/>
      <c r="D5" s="63" t="s">
        <v>103</v>
      </c>
      <c r="E5" s="64" t="s">
        <v>104</v>
      </c>
      <c r="F5" s="67" t="s">
        <v>105</v>
      </c>
      <c r="G5" s="63" t="s">
        <v>106</v>
      </c>
      <c r="H5" s="64" t="s">
        <v>107</v>
      </c>
      <c r="I5" s="68" t="s">
        <v>108</v>
      </c>
      <c r="J5" s="63"/>
      <c r="K5" s="63"/>
    </row>
    <row r="6" spans="1:11" ht="30" customHeight="1" x14ac:dyDescent="0.2">
      <c r="A6" s="308" t="s">
        <v>109</v>
      </c>
      <c r="B6" s="309"/>
      <c r="C6" s="309"/>
      <c r="D6" s="69">
        <v>13422207</v>
      </c>
      <c r="E6" s="69">
        <v>1849653</v>
      </c>
      <c r="F6" s="69">
        <v>13937122</v>
      </c>
      <c r="G6" s="69">
        <v>12554</v>
      </c>
      <c r="H6" s="69">
        <v>2002657</v>
      </c>
      <c r="I6" s="69">
        <v>8894223</v>
      </c>
      <c r="J6" s="70" t="s">
        <v>110</v>
      </c>
      <c r="K6" s="70"/>
    </row>
    <row r="7" spans="1:11" ht="30" customHeight="1" x14ac:dyDescent="0.2">
      <c r="A7" s="317" t="s">
        <v>111</v>
      </c>
      <c r="B7" s="319" t="s">
        <v>112</v>
      </c>
      <c r="C7" s="319"/>
      <c r="D7" s="71">
        <v>13384115</v>
      </c>
      <c r="E7" s="71">
        <v>1815147</v>
      </c>
      <c r="F7" s="71">
        <v>13901171</v>
      </c>
      <c r="G7" s="71">
        <v>12554</v>
      </c>
      <c r="H7" s="71">
        <v>1968150</v>
      </c>
      <c r="I7" s="71">
        <v>8860031</v>
      </c>
      <c r="J7" s="72" t="s">
        <v>113</v>
      </c>
      <c r="K7" s="72"/>
    </row>
    <row r="8" spans="1:11" ht="30" customHeight="1" x14ac:dyDescent="0.2">
      <c r="A8" s="318"/>
      <c r="B8" s="320" t="s">
        <v>114</v>
      </c>
      <c r="C8" s="320"/>
      <c r="D8" s="73">
        <v>38092</v>
      </c>
      <c r="E8" s="74">
        <v>34506</v>
      </c>
      <c r="F8" s="75">
        <v>35951</v>
      </c>
      <c r="G8" s="74" t="s">
        <v>128</v>
      </c>
      <c r="H8" s="74">
        <v>34507</v>
      </c>
      <c r="I8" s="73">
        <v>34192</v>
      </c>
      <c r="J8" s="76" t="s">
        <v>115</v>
      </c>
      <c r="K8" s="76"/>
    </row>
    <row r="9" spans="1:11" ht="30" customHeight="1" x14ac:dyDescent="0.2">
      <c r="A9" s="77"/>
      <c r="B9" s="295" t="s">
        <v>116</v>
      </c>
      <c r="C9" s="295"/>
      <c r="D9" s="78">
        <v>11933060</v>
      </c>
      <c r="E9" s="79">
        <v>1672680</v>
      </c>
      <c r="F9" s="79">
        <v>13923377</v>
      </c>
      <c r="G9" s="79" t="s">
        <v>128</v>
      </c>
      <c r="H9" s="79">
        <v>30416</v>
      </c>
      <c r="I9" s="79">
        <v>7983191</v>
      </c>
      <c r="J9" s="80" t="s">
        <v>117</v>
      </c>
      <c r="K9" s="80"/>
    </row>
    <row r="10" spans="1:11" ht="30" customHeight="1" x14ac:dyDescent="0.2">
      <c r="A10" s="81"/>
      <c r="B10" s="299" t="s">
        <v>118</v>
      </c>
      <c r="C10" s="299"/>
      <c r="D10" s="78">
        <v>11912064</v>
      </c>
      <c r="E10" s="79">
        <v>1638174</v>
      </c>
      <c r="F10" s="79">
        <v>13887426</v>
      </c>
      <c r="G10" s="79" t="s">
        <v>128</v>
      </c>
      <c r="H10" s="79">
        <v>13163</v>
      </c>
      <c r="I10" s="79">
        <v>7964418</v>
      </c>
      <c r="J10" s="301" t="s">
        <v>119</v>
      </c>
      <c r="K10" s="302"/>
    </row>
    <row r="11" spans="1:11" ht="30" customHeight="1" x14ac:dyDescent="0.2">
      <c r="A11" s="81" t="s">
        <v>120</v>
      </c>
      <c r="B11" s="295" t="s">
        <v>121</v>
      </c>
      <c r="C11" s="295"/>
      <c r="D11" s="78">
        <v>1472194</v>
      </c>
      <c r="E11" s="79">
        <v>163409</v>
      </c>
      <c r="F11" s="82" t="s">
        <v>128</v>
      </c>
      <c r="G11" s="79">
        <v>12554</v>
      </c>
      <c r="H11" s="79">
        <v>1959218</v>
      </c>
      <c r="I11" s="79">
        <v>901380</v>
      </c>
      <c r="J11" s="296" t="s">
        <v>122</v>
      </c>
      <c r="K11" s="297"/>
    </row>
    <row r="12" spans="1:11" ht="30" customHeight="1" x14ac:dyDescent="0.2">
      <c r="A12" s="298" t="s">
        <v>123</v>
      </c>
      <c r="B12" s="299" t="s">
        <v>118</v>
      </c>
      <c r="C12" s="300"/>
      <c r="D12" s="82">
        <v>1455098</v>
      </c>
      <c r="E12" s="79">
        <v>163409</v>
      </c>
      <c r="F12" s="79" t="s">
        <v>128</v>
      </c>
      <c r="G12" s="82">
        <v>12554</v>
      </c>
      <c r="H12" s="82">
        <v>1941964</v>
      </c>
      <c r="I12" s="79">
        <v>885961</v>
      </c>
      <c r="J12" s="301" t="s">
        <v>119</v>
      </c>
      <c r="K12" s="302"/>
    </row>
    <row r="13" spans="1:11" ht="30" customHeight="1" x14ac:dyDescent="0.2">
      <c r="A13" s="298"/>
      <c r="B13" s="295" t="s">
        <v>124</v>
      </c>
      <c r="C13" s="295"/>
      <c r="D13" s="82">
        <v>16953</v>
      </c>
      <c r="E13" s="79">
        <v>13564</v>
      </c>
      <c r="F13" s="79">
        <v>13745</v>
      </c>
      <c r="G13" s="82" t="s">
        <v>128</v>
      </c>
      <c r="H13" s="82">
        <v>13023</v>
      </c>
      <c r="I13" s="79">
        <v>9652</v>
      </c>
      <c r="J13" s="296" t="s">
        <v>125</v>
      </c>
      <c r="K13" s="296"/>
    </row>
    <row r="14" spans="1:11" ht="30" customHeight="1" x14ac:dyDescent="0.2">
      <c r="A14" s="83"/>
      <c r="B14" s="299" t="s">
        <v>118</v>
      </c>
      <c r="C14" s="300"/>
      <c r="D14" s="82">
        <v>16953</v>
      </c>
      <c r="E14" s="79">
        <v>13564</v>
      </c>
      <c r="F14" s="79">
        <v>13745</v>
      </c>
      <c r="G14" s="82" t="s">
        <v>128</v>
      </c>
      <c r="H14" s="82">
        <v>13023</v>
      </c>
      <c r="I14" s="79">
        <v>9652</v>
      </c>
      <c r="J14" s="301" t="s">
        <v>119</v>
      </c>
      <c r="K14" s="302"/>
    </row>
    <row r="15" spans="1:11" ht="30" customHeight="1" x14ac:dyDescent="0.2">
      <c r="A15" s="81"/>
      <c r="B15" s="295" t="s">
        <v>126</v>
      </c>
      <c r="C15" s="295"/>
      <c r="D15" s="78" t="s">
        <v>128</v>
      </c>
      <c r="E15" s="82" t="s">
        <v>128</v>
      </c>
      <c r="F15" s="79" t="s">
        <v>128</v>
      </c>
      <c r="G15" s="79" t="s">
        <v>128</v>
      </c>
      <c r="H15" s="82" t="s">
        <v>128</v>
      </c>
      <c r="I15" s="79" t="s">
        <v>128</v>
      </c>
      <c r="J15" s="80" t="s">
        <v>127</v>
      </c>
      <c r="K15" s="80"/>
    </row>
    <row r="16" spans="1:11" ht="30" customHeight="1" x14ac:dyDescent="0.2">
      <c r="A16" s="84"/>
      <c r="B16" s="303" t="s">
        <v>118</v>
      </c>
      <c r="C16" s="304"/>
      <c r="D16" s="75" t="s">
        <v>128</v>
      </c>
      <c r="E16" s="85" t="s">
        <v>128</v>
      </c>
      <c r="F16" s="85" t="s">
        <v>128</v>
      </c>
      <c r="G16" s="75" t="s">
        <v>128</v>
      </c>
      <c r="H16" s="85" t="s">
        <v>128</v>
      </c>
      <c r="I16" s="75" t="s">
        <v>128</v>
      </c>
      <c r="J16" s="305" t="s">
        <v>119</v>
      </c>
      <c r="K16" s="306"/>
    </row>
    <row r="17" spans="1:11" s="34" customFormat="1" ht="18.75" customHeight="1" x14ac:dyDescent="0.2">
      <c r="A17" s="86"/>
      <c r="B17" s="86"/>
      <c r="C17" s="86"/>
      <c r="D17" s="86"/>
      <c r="E17" s="86"/>
      <c r="F17" s="86"/>
      <c r="G17" s="292" t="s">
        <v>407</v>
      </c>
      <c r="H17" s="293"/>
      <c r="I17" s="294"/>
      <c r="J17" s="294"/>
      <c r="K17" s="294"/>
    </row>
    <row r="18" spans="1:11" s="34" customFormat="1" ht="18.75" customHeight="1" x14ac:dyDescent="0.2">
      <c r="E18" s="87"/>
    </row>
    <row r="19" spans="1:11" x14ac:dyDescent="0.2">
      <c r="G19" s="87"/>
    </row>
    <row r="21" spans="1:11" x14ac:dyDescent="0.2">
      <c r="F21" s="87"/>
    </row>
    <row r="23" spans="1:11" x14ac:dyDescent="0.2">
      <c r="F23" s="8"/>
      <c r="G23" s="8"/>
      <c r="H23" s="8"/>
    </row>
    <row r="24" spans="1:11" x14ac:dyDescent="0.2">
      <c r="F24" s="8"/>
      <c r="G24" s="87"/>
      <c r="H24" s="8"/>
      <c r="I24" s="8"/>
    </row>
    <row r="25" spans="1:11" x14ac:dyDescent="0.2">
      <c r="E25" s="8"/>
      <c r="F25" s="87"/>
      <c r="G25" s="8"/>
      <c r="H25" s="87"/>
      <c r="I25" s="8"/>
    </row>
    <row r="26" spans="1:11" x14ac:dyDescent="0.2">
      <c r="E26" s="8"/>
      <c r="F26" s="8"/>
      <c r="G26" s="8"/>
    </row>
    <row r="80" ht="5.25" customHeight="1" x14ac:dyDescent="0.2"/>
  </sheetData>
  <mergeCells count="25"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</mergeCells>
  <phoneticPr fontId="2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T76"/>
  <sheetViews>
    <sheetView view="pageBreakPreview" zoomScale="60"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10.453125" style="9" customWidth="1"/>
    <col min="20" max="20" width="28.453125" style="9" customWidth="1"/>
    <col min="21" max="16384" width="8" style="9"/>
  </cols>
  <sheetData>
    <row r="1" spans="1:20" s="2" customFormat="1" ht="18.75" customHeight="1" x14ac:dyDescent="0.2">
      <c r="A1" s="88" t="s">
        <v>129</v>
      </c>
      <c r="B1" s="88"/>
      <c r="G1" s="89"/>
      <c r="T1" s="90"/>
    </row>
    <row r="2" spans="1:20" s="2" customFormat="1" ht="18.75" customHeight="1" thickBot="1" x14ac:dyDescent="0.25">
      <c r="A2" s="91" t="s">
        <v>130</v>
      </c>
      <c r="B2" s="91"/>
      <c r="C2" s="91"/>
      <c r="D2" s="92"/>
      <c r="E2" s="92"/>
      <c r="F2" s="92"/>
      <c r="G2" s="92"/>
      <c r="H2" s="92"/>
      <c r="I2" s="92"/>
      <c r="J2" s="92"/>
      <c r="K2" s="93"/>
      <c r="L2" s="94"/>
      <c r="M2" s="94"/>
      <c r="N2" s="94"/>
      <c r="O2" s="95"/>
      <c r="P2" s="94"/>
      <c r="Q2" s="92"/>
      <c r="R2" s="94"/>
      <c r="S2" s="94"/>
      <c r="T2" s="96" t="s">
        <v>131</v>
      </c>
    </row>
    <row r="3" spans="1:20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100"/>
      <c r="N3" s="100"/>
      <c r="O3" s="101"/>
      <c r="P3" s="100"/>
      <c r="Q3" s="97"/>
      <c r="R3" s="97"/>
      <c r="S3" s="101"/>
      <c r="T3" s="102"/>
    </row>
    <row r="4" spans="1:20" s="34" customFormat="1" ht="15" customHeight="1" x14ac:dyDescent="0.2">
      <c r="A4" s="321" t="s">
        <v>132</v>
      </c>
      <c r="B4" s="322"/>
      <c r="C4" s="103" t="s">
        <v>133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5"/>
      <c r="K4" s="105"/>
      <c r="L4" s="106" t="s">
        <v>140</v>
      </c>
      <c r="M4" s="104" t="s">
        <v>141</v>
      </c>
      <c r="N4" s="104" t="s">
        <v>142</v>
      </c>
      <c r="O4" s="107" t="s">
        <v>143</v>
      </c>
      <c r="P4" s="108" t="s">
        <v>144</v>
      </c>
      <c r="Q4" s="105"/>
      <c r="R4" s="109"/>
      <c r="S4" s="110" t="s">
        <v>145</v>
      </c>
      <c r="T4" s="103"/>
    </row>
    <row r="5" spans="1:20" s="34" customFormat="1" ht="15" customHeight="1" x14ac:dyDescent="0.2">
      <c r="A5" s="103"/>
      <c r="B5" s="106"/>
      <c r="C5" s="103"/>
      <c r="D5" s="104" t="s">
        <v>146</v>
      </c>
      <c r="E5" s="104" t="s">
        <v>146</v>
      </c>
      <c r="F5" s="104" t="s">
        <v>147</v>
      </c>
      <c r="G5" s="104"/>
      <c r="H5" s="104"/>
      <c r="I5" s="104" t="s">
        <v>146</v>
      </c>
      <c r="J5" s="104" t="s">
        <v>148</v>
      </c>
      <c r="K5" s="111" t="s">
        <v>149</v>
      </c>
      <c r="L5" s="106"/>
      <c r="M5" s="107"/>
      <c r="N5" s="107"/>
      <c r="O5" s="107"/>
      <c r="P5" s="107"/>
      <c r="Q5" s="107" t="s">
        <v>150</v>
      </c>
      <c r="R5" s="107" t="s">
        <v>151</v>
      </c>
      <c r="S5" s="107"/>
      <c r="T5" s="103"/>
    </row>
    <row r="6" spans="1:20" s="34" customFormat="1" ht="30" customHeight="1" x14ac:dyDescent="0.2">
      <c r="A6" s="105"/>
      <c r="B6" s="109"/>
      <c r="C6" s="112" t="s">
        <v>152</v>
      </c>
      <c r="D6" s="112" t="s">
        <v>153</v>
      </c>
      <c r="E6" s="112" t="s">
        <v>154</v>
      </c>
      <c r="F6" s="112" t="s">
        <v>155</v>
      </c>
      <c r="G6" s="112" t="s">
        <v>156</v>
      </c>
      <c r="H6" s="112" t="s">
        <v>157</v>
      </c>
      <c r="I6" s="112" t="s">
        <v>158</v>
      </c>
      <c r="J6" s="112" t="s">
        <v>159</v>
      </c>
      <c r="K6" s="113" t="s">
        <v>160</v>
      </c>
      <c r="L6" s="114" t="s">
        <v>161</v>
      </c>
      <c r="M6" s="112" t="s">
        <v>162</v>
      </c>
      <c r="N6" s="112" t="s">
        <v>163</v>
      </c>
      <c r="O6" s="112" t="s">
        <v>164</v>
      </c>
      <c r="P6" s="112" t="s">
        <v>165</v>
      </c>
      <c r="Q6" s="112" t="s">
        <v>146</v>
      </c>
      <c r="R6" s="112" t="s">
        <v>146</v>
      </c>
      <c r="S6" s="112" t="s">
        <v>166</v>
      </c>
      <c r="T6" s="115" t="s">
        <v>95</v>
      </c>
    </row>
    <row r="7" spans="1:20" s="34" customFormat="1" ht="15" customHeight="1" x14ac:dyDescent="0.2">
      <c r="A7" s="116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20"/>
      <c r="M7" s="118"/>
      <c r="N7" s="118"/>
      <c r="O7" s="118"/>
      <c r="P7" s="118"/>
      <c r="Q7" s="118"/>
      <c r="R7" s="118"/>
      <c r="S7" s="118"/>
      <c r="T7" s="121"/>
    </row>
    <row r="8" spans="1:20" s="34" customFormat="1" ht="45" customHeight="1" x14ac:dyDescent="0.2">
      <c r="A8" s="323" t="s">
        <v>167</v>
      </c>
      <c r="B8" s="324"/>
      <c r="C8" s="122">
        <v>9416904</v>
      </c>
      <c r="D8" s="122">
        <v>1674367</v>
      </c>
      <c r="E8" s="122">
        <v>1280711</v>
      </c>
      <c r="F8" s="122">
        <v>857671</v>
      </c>
      <c r="G8" s="122">
        <v>2194111</v>
      </c>
      <c r="H8" s="122">
        <v>1441322</v>
      </c>
      <c r="I8" s="122">
        <v>1968722</v>
      </c>
      <c r="J8" s="122">
        <v>757315</v>
      </c>
      <c r="K8" s="123">
        <v>1211407</v>
      </c>
      <c r="L8" s="124">
        <v>450916</v>
      </c>
      <c r="M8" s="122">
        <v>217366</v>
      </c>
      <c r="N8" s="122">
        <v>8984</v>
      </c>
      <c r="O8" s="122">
        <v>16015</v>
      </c>
      <c r="P8" s="122">
        <v>1672402</v>
      </c>
      <c r="Q8" s="122">
        <v>1116188</v>
      </c>
      <c r="R8" s="122">
        <v>556214</v>
      </c>
      <c r="S8" s="125">
        <v>115850</v>
      </c>
      <c r="T8" s="126" t="s">
        <v>168</v>
      </c>
    </row>
    <row r="9" spans="1:20" s="34" customFormat="1" ht="45" customHeight="1" x14ac:dyDescent="0.2">
      <c r="A9" s="116"/>
      <c r="B9" s="127" t="s">
        <v>169</v>
      </c>
      <c r="C9" s="125">
        <v>5055813</v>
      </c>
      <c r="D9" s="125">
        <v>903941</v>
      </c>
      <c r="E9" s="125">
        <v>988663</v>
      </c>
      <c r="F9" s="125">
        <v>513465</v>
      </c>
      <c r="G9" s="125">
        <v>775865</v>
      </c>
      <c r="H9" s="125">
        <v>759428</v>
      </c>
      <c r="I9" s="122">
        <v>1114451</v>
      </c>
      <c r="J9" s="122">
        <v>304433</v>
      </c>
      <c r="K9" s="123">
        <v>810018</v>
      </c>
      <c r="L9" s="124">
        <v>168202</v>
      </c>
      <c r="M9" s="125">
        <v>162164</v>
      </c>
      <c r="N9" s="125" t="s">
        <v>128</v>
      </c>
      <c r="O9" s="125">
        <v>4418</v>
      </c>
      <c r="P9" s="122">
        <v>212437</v>
      </c>
      <c r="Q9" s="122">
        <v>69766</v>
      </c>
      <c r="R9" s="122">
        <v>142671</v>
      </c>
      <c r="S9" s="125" t="s">
        <v>128</v>
      </c>
      <c r="T9" s="121" t="s">
        <v>170</v>
      </c>
    </row>
    <row r="10" spans="1:20" s="34" customFormat="1" ht="45" customHeight="1" x14ac:dyDescent="0.2">
      <c r="A10" s="116"/>
      <c r="B10" s="127" t="s">
        <v>171</v>
      </c>
      <c r="C10" s="122">
        <v>4361091</v>
      </c>
      <c r="D10" s="122">
        <v>770426</v>
      </c>
      <c r="E10" s="122">
        <v>292048</v>
      </c>
      <c r="F10" s="122">
        <v>344206</v>
      </c>
      <c r="G10" s="122">
        <v>1418246</v>
      </c>
      <c r="H10" s="122">
        <v>681894</v>
      </c>
      <c r="I10" s="122">
        <v>854271</v>
      </c>
      <c r="J10" s="122">
        <v>452882</v>
      </c>
      <c r="K10" s="123">
        <v>401389</v>
      </c>
      <c r="L10" s="124">
        <v>282714</v>
      </c>
      <c r="M10" s="122">
        <v>55202</v>
      </c>
      <c r="N10" s="122">
        <v>8984</v>
      </c>
      <c r="O10" s="122">
        <v>11597</v>
      </c>
      <c r="P10" s="122">
        <v>1459965</v>
      </c>
      <c r="Q10" s="122">
        <v>1046422</v>
      </c>
      <c r="R10" s="122">
        <v>413543</v>
      </c>
      <c r="S10" s="125">
        <v>115850</v>
      </c>
      <c r="T10" s="121" t="s">
        <v>172</v>
      </c>
    </row>
    <row r="11" spans="1:20" s="34" customFormat="1" ht="45" customHeight="1" x14ac:dyDescent="0.2">
      <c r="A11" s="323" t="s">
        <v>173</v>
      </c>
      <c r="B11" s="324"/>
      <c r="C11" s="122">
        <v>17327169</v>
      </c>
      <c r="D11" s="122">
        <v>4298984</v>
      </c>
      <c r="E11" s="122">
        <v>3888851</v>
      </c>
      <c r="F11" s="122">
        <v>712788</v>
      </c>
      <c r="G11" s="122">
        <v>2188766</v>
      </c>
      <c r="H11" s="122">
        <v>3442863</v>
      </c>
      <c r="I11" s="122">
        <v>2794917</v>
      </c>
      <c r="J11" s="122">
        <v>1087856</v>
      </c>
      <c r="K11" s="123">
        <v>1707061</v>
      </c>
      <c r="L11" s="124">
        <v>179877</v>
      </c>
      <c r="M11" s="122">
        <v>225719</v>
      </c>
      <c r="N11" s="122">
        <v>5152</v>
      </c>
      <c r="O11" s="122">
        <v>9054</v>
      </c>
      <c r="P11" s="122">
        <v>1443437</v>
      </c>
      <c r="Q11" s="122">
        <v>1168281</v>
      </c>
      <c r="R11" s="122">
        <v>275156</v>
      </c>
      <c r="S11" s="122">
        <v>5891659</v>
      </c>
      <c r="T11" s="126" t="s">
        <v>174</v>
      </c>
    </row>
    <row r="12" spans="1:20" s="34" customFormat="1" ht="45" customHeight="1" x14ac:dyDescent="0.2">
      <c r="A12" s="116"/>
      <c r="B12" s="127" t="s">
        <v>175</v>
      </c>
      <c r="C12" s="122">
        <v>13804616</v>
      </c>
      <c r="D12" s="122">
        <v>4154191</v>
      </c>
      <c r="E12" s="122">
        <v>1330075</v>
      </c>
      <c r="F12" s="122">
        <v>632444</v>
      </c>
      <c r="G12" s="122">
        <v>1863910</v>
      </c>
      <c r="H12" s="122">
        <v>3337868</v>
      </c>
      <c r="I12" s="122">
        <v>2486128</v>
      </c>
      <c r="J12" s="122">
        <v>1045522</v>
      </c>
      <c r="K12" s="123">
        <v>1440606</v>
      </c>
      <c r="L12" s="124">
        <v>163011</v>
      </c>
      <c r="M12" s="122">
        <v>222889</v>
      </c>
      <c r="N12" s="122">
        <v>4327</v>
      </c>
      <c r="O12" s="122">
        <v>8829</v>
      </c>
      <c r="P12" s="122">
        <v>280428</v>
      </c>
      <c r="Q12" s="122">
        <v>178740</v>
      </c>
      <c r="R12" s="122">
        <v>101688</v>
      </c>
      <c r="S12" s="125" t="s">
        <v>128</v>
      </c>
      <c r="T12" s="121" t="s">
        <v>176</v>
      </c>
    </row>
    <row r="13" spans="1:20" s="34" customFormat="1" ht="45" customHeight="1" x14ac:dyDescent="0.2">
      <c r="A13" s="116"/>
      <c r="B13" s="127" t="s">
        <v>177</v>
      </c>
      <c r="C13" s="122">
        <v>3346049</v>
      </c>
      <c r="D13" s="122">
        <v>120003</v>
      </c>
      <c r="E13" s="122">
        <v>2558776</v>
      </c>
      <c r="F13" s="125" t="s">
        <v>128</v>
      </c>
      <c r="G13" s="128">
        <v>319279</v>
      </c>
      <c r="H13" s="125">
        <v>101296</v>
      </c>
      <c r="I13" s="122">
        <v>246695</v>
      </c>
      <c r="J13" s="125">
        <v>6171</v>
      </c>
      <c r="K13" s="123">
        <v>240524</v>
      </c>
      <c r="L13" s="124">
        <v>14676</v>
      </c>
      <c r="M13" s="125">
        <v>1002</v>
      </c>
      <c r="N13" s="122">
        <v>163</v>
      </c>
      <c r="O13" s="122">
        <v>225</v>
      </c>
      <c r="P13" s="122">
        <v>1159533</v>
      </c>
      <c r="Q13" s="122">
        <v>989541</v>
      </c>
      <c r="R13" s="122">
        <v>169992</v>
      </c>
      <c r="S13" s="122">
        <v>5823804</v>
      </c>
      <c r="T13" s="121" t="s">
        <v>178</v>
      </c>
    </row>
    <row r="14" spans="1:20" s="34" customFormat="1" ht="45" customHeight="1" x14ac:dyDescent="0.2">
      <c r="A14" s="116"/>
      <c r="B14" s="127" t="s">
        <v>179</v>
      </c>
      <c r="C14" s="122">
        <v>16078</v>
      </c>
      <c r="D14" s="125" t="s">
        <v>128</v>
      </c>
      <c r="E14" s="125" t="s">
        <v>128</v>
      </c>
      <c r="F14" s="125" t="s">
        <v>128</v>
      </c>
      <c r="G14" s="125">
        <v>5577</v>
      </c>
      <c r="H14" s="125">
        <v>878</v>
      </c>
      <c r="I14" s="122">
        <v>9623</v>
      </c>
      <c r="J14" s="125">
        <v>9623</v>
      </c>
      <c r="K14" s="123" t="s">
        <v>128</v>
      </c>
      <c r="L14" s="124" t="s">
        <v>128</v>
      </c>
      <c r="M14" s="128" t="s">
        <v>128</v>
      </c>
      <c r="N14" s="122">
        <v>662</v>
      </c>
      <c r="O14" s="125" t="s">
        <v>128</v>
      </c>
      <c r="P14" s="122">
        <v>3476</v>
      </c>
      <c r="Q14" s="125" t="s">
        <v>128</v>
      </c>
      <c r="R14" s="122">
        <v>3476</v>
      </c>
      <c r="S14" s="125">
        <v>30</v>
      </c>
      <c r="T14" s="121" t="s">
        <v>180</v>
      </c>
    </row>
    <row r="15" spans="1:20" s="34" customFormat="1" ht="45" customHeight="1" x14ac:dyDescent="0.2">
      <c r="A15" s="116"/>
      <c r="B15" s="127" t="s">
        <v>181</v>
      </c>
      <c r="C15" s="125" t="s">
        <v>128</v>
      </c>
      <c r="D15" s="125" t="s">
        <v>128</v>
      </c>
      <c r="E15" s="125" t="s">
        <v>128</v>
      </c>
      <c r="F15" s="125" t="s">
        <v>128</v>
      </c>
      <c r="G15" s="125" t="s">
        <v>128</v>
      </c>
      <c r="H15" s="125" t="s">
        <v>128</v>
      </c>
      <c r="I15" s="125" t="s">
        <v>128</v>
      </c>
      <c r="J15" s="125" t="s">
        <v>128</v>
      </c>
      <c r="K15" s="129" t="s">
        <v>128</v>
      </c>
      <c r="L15" s="128" t="s">
        <v>128</v>
      </c>
      <c r="M15" s="125" t="s">
        <v>128</v>
      </c>
      <c r="N15" s="125" t="s">
        <v>128</v>
      </c>
      <c r="O15" s="125" t="s">
        <v>128</v>
      </c>
      <c r="P15" s="122" t="s">
        <v>128</v>
      </c>
      <c r="Q15" s="122" t="s">
        <v>128</v>
      </c>
      <c r="R15" s="122" t="s">
        <v>128</v>
      </c>
      <c r="S15" s="125" t="s">
        <v>128</v>
      </c>
      <c r="T15" s="121" t="s">
        <v>182</v>
      </c>
    </row>
    <row r="16" spans="1:20" s="34" customFormat="1" ht="45" customHeight="1" x14ac:dyDescent="0.2">
      <c r="A16" s="121"/>
      <c r="B16" s="127" t="s">
        <v>183</v>
      </c>
      <c r="C16" s="122">
        <v>160426</v>
      </c>
      <c r="D16" s="122">
        <v>24790</v>
      </c>
      <c r="E16" s="125" t="s">
        <v>128</v>
      </c>
      <c r="F16" s="122">
        <v>80344</v>
      </c>
      <c r="G16" s="122" t="s">
        <v>128</v>
      </c>
      <c r="H16" s="122">
        <v>2821</v>
      </c>
      <c r="I16" s="122">
        <v>52471</v>
      </c>
      <c r="J16" s="122">
        <v>26540</v>
      </c>
      <c r="K16" s="129">
        <v>25931</v>
      </c>
      <c r="L16" s="128">
        <v>2190</v>
      </c>
      <c r="M16" s="125">
        <v>1828</v>
      </c>
      <c r="N16" s="125" t="s">
        <v>128</v>
      </c>
      <c r="O16" s="125" t="s">
        <v>128</v>
      </c>
      <c r="P16" s="125" t="s">
        <v>128</v>
      </c>
      <c r="Q16" s="125" t="s">
        <v>128</v>
      </c>
      <c r="R16" s="125" t="s">
        <v>128</v>
      </c>
      <c r="S16" s="125">
        <v>67825</v>
      </c>
      <c r="T16" s="121" t="s">
        <v>184</v>
      </c>
    </row>
    <row r="17" spans="1:20" s="34" customFormat="1" ht="45" customHeight="1" x14ac:dyDescent="0.2">
      <c r="A17" s="323" t="s">
        <v>185</v>
      </c>
      <c r="B17" s="324"/>
      <c r="C17" s="122">
        <v>17411435</v>
      </c>
      <c r="D17" s="122">
        <v>4158281</v>
      </c>
      <c r="E17" s="122">
        <v>3726040</v>
      </c>
      <c r="F17" s="122">
        <v>753721</v>
      </c>
      <c r="G17" s="122">
        <v>2530508</v>
      </c>
      <c r="H17" s="122">
        <v>3374362</v>
      </c>
      <c r="I17" s="122">
        <v>2868523</v>
      </c>
      <c r="J17" s="122">
        <v>1121858</v>
      </c>
      <c r="K17" s="123">
        <v>1746665</v>
      </c>
      <c r="L17" s="124">
        <v>168820</v>
      </c>
      <c r="M17" s="122">
        <v>220868</v>
      </c>
      <c r="N17" s="122">
        <v>4851</v>
      </c>
      <c r="O17" s="122">
        <v>8473</v>
      </c>
      <c r="P17" s="122">
        <v>1403309</v>
      </c>
      <c r="Q17" s="122">
        <v>1175390</v>
      </c>
      <c r="R17" s="122">
        <v>227919</v>
      </c>
      <c r="S17" s="122">
        <v>5888479</v>
      </c>
      <c r="T17" s="126" t="s">
        <v>186</v>
      </c>
    </row>
    <row r="18" spans="1:20" s="34" customFormat="1" ht="45" customHeight="1" x14ac:dyDescent="0.2">
      <c r="A18" s="116"/>
      <c r="B18" s="127" t="s">
        <v>187</v>
      </c>
      <c r="C18" s="122">
        <v>14493305</v>
      </c>
      <c r="D18" s="122">
        <v>3581350</v>
      </c>
      <c r="E18" s="122">
        <v>3581493</v>
      </c>
      <c r="F18" s="122">
        <v>277941</v>
      </c>
      <c r="G18" s="122">
        <v>2385168</v>
      </c>
      <c r="H18" s="122">
        <v>2574987</v>
      </c>
      <c r="I18" s="122">
        <v>2092366</v>
      </c>
      <c r="J18" s="122">
        <v>1091158</v>
      </c>
      <c r="K18" s="123">
        <v>1001208</v>
      </c>
      <c r="L18" s="124">
        <v>104243</v>
      </c>
      <c r="M18" s="122">
        <v>155884</v>
      </c>
      <c r="N18" s="122">
        <v>3627</v>
      </c>
      <c r="O18" s="122">
        <v>3670</v>
      </c>
      <c r="P18" s="122">
        <v>1147161</v>
      </c>
      <c r="Q18" s="122">
        <v>1079414</v>
      </c>
      <c r="R18" s="122">
        <v>67747</v>
      </c>
      <c r="S18" s="122">
        <v>5888454</v>
      </c>
      <c r="T18" s="121" t="s">
        <v>188</v>
      </c>
    </row>
    <row r="19" spans="1:20" s="34" customFormat="1" ht="45" customHeight="1" x14ac:dyDescent="0.2">
      <c r="A19" s="116"/>
      <c r="B19" s="127" t="s">
        <v>189</v>
      </c>
      <c r="C19" s="122">
        <v>2567882</v>
      </c>
      <c r="D19" s="122">
        <v>576918</v>
      </c>
      <c r="E19" s="125" t="s">
        <v>128</v>
      </c>
      <c r="F19" s="122">
        <v>459582</v>
      </c>
      <c r="G19" s="122">
        <v>117430</v>
      </c>
      <c r="H19" s="122">
        <v>798732</v>
      </c>
      <c r="I19" s="122">
        <v>615220</v>
      </c>
      <c r="J19" s="122">
        <v>14000</v>
      </c>
      <c r="K19" s="123">
        <v>601220</v>
      </c>
      <c r="L19" s="124">
        <v>58029</v>
      </c>
      <c r="M19" s="125" t="s">
        <v>128</v>
      </c>
      <c r="N19" s="122">
        <v>68</v>
      </c>
      <c r="O19" s="122">
        <v>4723</v>
      </c>
      <c r="P19" s="125">
        <v>10679</v>
      </c>
      <c r="Q19" s="125">
        <v>10679</v>
      </c>
      <c r="R19" s="125" t="s">
        <v>128</v>
      </c>
      <c r="S19" s="125" t="s">
        <v>128</v>
      </c>
      <c r="T19" s="121" t="s">
        <v>190</v>
      </c>
    </row>
    <row r="20" spans="1:20" s="34" customFormat="1" ht="45" customHeight="1" x14ac:dyDescent="0.2">
      <c r="A20" s="116"/>
      <c r="B20" s="127" t="s">
        <v>191</v>
      </c>
      <c r="C20" s="122">
        <v>124338</v>
      </c>
      <c r="D20" s="125" t="s">
        <v>128</v>
      </c>
      <c r="E20" s="125">
        <v>88352</v>
      </c>
      <c r="F20" s="125">
        <v>16198</v>
      </c>
      <c r="G20" s="122">
        <v>5053</v>
      </c>
      <c r="H20" s="122">
        <v>574</v>
      </c>
      <c r="I20" s="122">
        <v>14161</v>
      </c>
      <c r="J20" s="122" t="s">
        <v>128</v>
      </c>
      <c r="K20" s="129">
        <v>14161</v>
      </c>
      <c r="L20" s="124">
        <v>638</v>
      </c>
      <c r="M20" s="122" t="s">
        <v>128</v>
      </c>
      <c r="N20" s="125" t="s">
        <v>128</v>
      </c>
      <c r="O20" s="125" t="s">
        <v>128</v>
      </c>
      <c r="P20" s="125">
        <v>53739</v>
      </c>
      <c r="Q20" s="125">
        <v>3562</v>
      </c>
      <c r="R20" s="125">
        <v>50177</v>
      </c>
      <c r="S20" s="125" t="s">
        <v>128</v>
      </c>
      <c r="T20" s="121" t="s">
        <v>192</v>
      </c>
    </row>
    <row r="21" spans="1:20" s="34" customFormat="1" ht="45" customHeight="1" x14ac:dyDescent="0.2">
      <c r="A21" s="116"/>
      <c r="B21" s="127" t="s">
        <v>193</v>
      </c>
      <c r="C21" s="122">
        <v>155184</v>
      </c>
      <c r="D21" s="122">
        <v>13</v>
      </c>
      <c r="E21" s="122">
        <v>3684</v>
      </c>
      <c r="F21" s="125" t="s">
        <v>128</v>
      </c>
      <c r="G21" s="122">
        <v>4642</v>
      </c>
      <c r="H21" s="122">
        <v>69</v>
      </c>
      <c r="I21" s="122">
        <v>146776</v>
      </c>
      <c r="J21" s="122">
        <v>16700</v>
      </c>
      <c r="K21" s="123">
        <v>130076</v>
      </c>
      <c r="L21" s="124">
        <v>5910</v>
      </c>
      <c r="M21" s="122">
        <v>64984</v>
      </c>
      <c r="N21" s="125">
        <v>1</v>
      </c>
      <c r="O21" s="122" t="s">
        <v>128</v>
      </c>
      <c r="P21" s="122">
        <v>21694</v>
      </c>
      <c r="Q21" s="122">
        <v>651</v>
      </c>
      <c r="R21" s="122">
        <v>21043</v>
      </c>
      <c r="S21" s="125">
        <v>25</v>
      </c>
      <c r="T21" s="121" t="s">
        <v>194</v>
      </c>
    </row>
    <row r="22" spans="1:20" s="34" customFormat="1" ht="45" customHeight="1" x14ac:dyDescent="0.2">
      <c r="A22" s="116"/>
      <c r="B22" s="127" t="s">
        <v>195</v>
      </c>
      <c r="C22" s="122">
        <v>70726</v>
      </c>
      <c r="D22" s="125" t="s">
        <v>128</v>
      </c>
      <c r="E22" s="125">
        <v>52511</v>
      </c>
      <c r="F22" s="125" t="s">
        <v>128</v>
      </c>
      <c r="G22" s="125">
        <v>18215</v>
      </c>
      <c r="H22" s="125" t="s">
        <v>128</v>
      </c>
      <c r="I22" s="122" t="s">
        <v>128</v>
      </c>
      <c r="J22" s="125" t="s">
        <v>128</v>
      </c>
      <c r="K22" s="123" t="s">
        <v>128</v>
      </c>
      <c r="L22" s="128" t="s">
        <v>128</v>
      </c>
      <c r="M22" s="125" t="s">
        <v>128</v>
      </c>
      <c r="N22" s="125">
        <v>1155</v>
      </c>
      <c r="O22" s="125">
        <v>80</v>
      </c>
      <c r="P22" s="125">
        <v>170036</v>
      </c>
      <c r="Q22" s="125">
        <v>81084</v>
      </c>
      <c r="R22" s="125">
        <v>88952</v>
      </c>
      <c r="S22" s="125" t="s">
        <v>128</v>
      </c>
      <c r="T22" s="121" t="s">
        <v>196</v>
      </c>
    </row>
    <row r="23" spans="1:20" s="34" customFormat="1" ht="45" customHeight="1" x14ac:dyDescent="0.2">
      <c r="A23" s="323" t="s">
        <v>197</v>
      </c>
      <c r="B23" s="324"/>
      <c r="C23" s="122">
        <v>9332638</v>
      </c>
      <c r="D23" s="122">
        <v>1815070</v>
      </c>
      <c r="E23" s="122">
        <v>1443522</v>
      </c>
      <c r="F23" s="122">
        <v>816738</v>
      </c>
      <c r="G23" s="122">
        <v>1852369</v>
      </c>
      <c r="H23" s="122">
        <v>1509823</v>
      </c>
      <c r="I23" s="122">
        <v>1895116</v>
      </c>
      <c r="J23" s="122">
        <v>723313</v>
      </c>
      <c r="K23" s="129">
        <v>1171803</v>
      </c>
      <c r="L23" s="124">
        <v>461973</v>
      </c>
      <c r="M23" s="122">
        <v>222217</v>
      </c>
      <c r="N23" s="125">
        <v>9285</v>
      </c>
      <c r="O23" s="125">
        <v>16596</v>
      </c>
      <c r="P23" s="122">
        <v>1712530</v>
      </c>
      <c r="Q23" s="122">
        <v>1109079</v>
      </c>
      <c r="R23" s="122">
        <v>603451</v>
      </c>
      <c r="S23" s="125">
        <v>119030</v>
      </c>
      <c r="T23" s="126" t="s">
        <v>198</v>
      </c>
    </row>
    <row r="24" spans="1:20" s="34" customFormat="1" ht="45" customHeight="1" x14ac:dyDescent="0.2">
      <c r="A24" s="130"/>
      <c r="B24" s="131" t="s">
        <v>199</v>
      </c>
      <c r="C24" s="122">
        <v>4731620</v>
      </c>
      <c r="D24" s="125">
        <v>883658</v>
      </c>
      <c r="E24" s="125">
        <v>934293</v>
      </c>
      <c r="F24" s="125">
        <v>437589</v>
      </c>
      <c r="G24" s="125">
        <v>716233</v>
      </c>
      <c r="H24" s="122">
        <v>725951</v>
      </c>
      <c r="I24" s="122">
        <v>1033896</v>
      </c>
      <c r="J24" s="122">
        <v>269713</v>
      </c>
      <c r="K24" s="123">
        <v>764183</v>
      </c>
      <c r="L24" s="124">
        <v>168753</v>
      </c>
      <c r="M24" s="122">
        <v>159409</v>
      </c>
      <c r="N24" s="125" t="s">
        <v>128</v>
      </c>
      <c r="O24" s="125">
        <v>3974</v>
      </c>
      <c r="P24" s="122">
        <v>216913</v>
      </c>
      <c r="Q24" s="125">
        <v>74505</v>
      </c>
      <c r="R24" s="122">
        <v>142408</v>
      </c>
      <c r="S24" s="125" t="s">
        <v>128</v>
      </c>
      <c r="T24" s="121" t="s">
        <v>170</v>
      </c>
    </row>
    <row r="25" spans="1:20" s="34" customFormat="1" ht="45" customHeight="1" x14ac:dyDescent="0.2">
      <c r="A25" s="116"/>
      <c r="B25" s="127" t="s">
        <v>200</v>
      </c>
      <c r="C25" s="122">
        <v>4601018</v>
      </c>
      <c r="D25" s="125">
        <v>931412</v>
      </c>
      <c r="E25" s="122">
        <v>509229</v>
      </c>
      <c r="F25" s="125">
        <v>379149</v>
      </c>
      <c r="G25" s="125">
        <v>1136136</v>
      </c>
      <c r="H25" s="125">
        <v>783872</v>
      </c>
      <c r="I25" s="122">
        <v>861220</v>
      </c>
      <c r="J25" s="122">
        <v>453600</v>
      </c>
      <c r="K25" s="129">
        <v>407620</v>
      </c>
      <c r="L25" s="124">
        <v>293220</v>
      </c>
      <c r="M25" s="122">
        <v>62808</v>
      </c>
      <c r="N25" s="122">
        <v>9285</v>
      </c>
      <c r="O25" s="122">
        <v>12622</v>
      </c>
      <c r="P25" s="122">
        <v>1495617</v>
      </c>
      <c r="Q25" s="122">
        <v>1034574</v>
      </c>
      <c r="R25" s="122">
        <v>461043</v>
      </c>
      <c r="S25" s="125">
        <v>119030</v>
      </c>
      <c r="T25" s="121" t="s">
        <v>172</v>
      </c>
    </row>
    <row r="26" spans="1:20" s="34" customFormat="1" ht="15" customHeight="1" thickBot="1" x14ac:dyDescent="0.25">
      <c r="A26" s="132" t="s">
        <v>201</v>
      </c>
      <c r="B26" s="133" t="s">
        <v>201</v>
      </c>
      <c r="C26" s="134"/>
      <c r="D26" s="134"/>
      <c r="E26" s="134"/>
      <c r="F26" s="134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4"/>
      <c r="R26" s="134"/>
      <c r="S26" s="134"/>
      <c r="T26" s="137"/>
    </row>
    <row r="27" spans="1:20" ht="18.75" customHeight="1" x14ac:dyDescent="0.2">
      <c r="A27" s="138" t="s">
        <v>408</v>
      </c>
      <c r="T27" s="139" t="s">
        <v>407</v>
      </c>
    </row>
    <row r="76" ht="5.25" customHeight="1" x14ac:dyDescent="0.2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T78"/>
  <sheetViews>
    <sheetView view="pageBreakPreview" zoomScale="60"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10.26953125" style="9" customWidth="1"/>
    <col min="20" max="20" width="28.08984375" style="9" customWidth="1"/>
    <col min="21" max="16384" width="8" style="9"/>
  </cols>
  <sheetData>
    <row r="1" spans="1:20" s="2" customFormat="1" ht="18.75" customHeight="1" x14ac:dyDescent="0.2">
      <c r="F1" s="89"/>
      <c r="T1" s="90"/>
    </row>
    <row r="2" spans="1:20" s="2" customFormat="1" ht="18.75" customHeight="1" thickBot="1" x14ac:dyDescent="0.25">
      <c r="A2" s="2" t="s">
        <v>202</v>
      </c>
      <c r="B2" s="94"/>
      <c r="C2" s="94"/>
      <c r="D2" s="94"/>
      <c r="E2" s="94"/>
      <c r="F2" s="140"/>
      <c r="G2" s="94"/>
      <c r="H2" s="94"/>
      <c r="I2" s="94"/>
      <c r="J2" s="94"/>
      <c r="K2" s="94"/>
      <c r="L2" s="94" t="s">
        <v>8</v>
      </c>
      <c r="M2" s="94"/>
      <c r="N2" s="94"/>
      <c r="O2" s="95"/>
      <c r="P2" s="94"/>
      <c r="Q2" s="92"/>
      <c r="R2" s="94"/>
      <c r="S2" s="94"/>
      <c r="T2" s="96" t="s">
        <v>203</v>
      </c>
    </row>
    <row r="3" spans="1:20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97"/>
      <c r="N3" s="100"/>
      <c r="O3" s="101"/>
      <c r="P3" s="100"/>
      <c r="Q3" s="97"/>
      <c r="R3" s="98"/>
      <c r="S3" s="100"/>
      <c r="T3" s="141" t="s">
        <v>8</v>
      </c>
    </row>
    <row r="4" spans="1:20" s="34" customFormat="1" ht="15" customHeight="1" x14ac:dyDescent="0.2">
      <c r="A4" s="321" t="s">
        <v>204</v>
      </c>
      <c r="B4" s="322"/>
      <c r="C4" s="103" t="s">
        <v>205</v>
      </c>
      <c r="D4" s="104" t="s">
        <v>206</v>
      </c>
      <c r="E4" s="104" t="s">
        <v>207</v>
      </c>
      <c r="F4" s="104" t="s">
        <v>208</v>
      </c>
      <c r="G4" s="104" t="s">
        <v>209</v>
      </c>
      <c r="H4" s="104" t="s">
        <v>210</v>
      </c>
      <c r="I4" s="104" t="s">
        <v>211</v>
      </c>
      <c r="J4" s="105"/>
      <c r="K4" s="105"/>
      <c r="L4" s="106" t="s">
        <v>212</v>
      </c>
      <c r="M4" s="103" t="s">
        <v>213</v>
      </c>
      <c r="N4" s="104" t="s">
        <v>214</v>
      </c>
      <c r="O4" s="107" t="s">
        <v>215</v>
      </c>
      <c r="P4" s="108" t="s">
        <v>216</v>
      </c>
      <c r="Q4" s="105"/>
      <c r="R4" s="109"/>
      <c r="S4" s="108" t="s">
        <v>145</v>
      </c>
      <c r="T4" s="104"/>
    </row>
    <row r="5" spans="1:20" s="34" customFormat="1" ht="15" customHeight="1" x14ac:dyDescent="0.2">
      <c r="A5" s="103"/>
      <c r="B5" s="106"/>
      <c r="C5" s="104" t="s">
        <v>8</v>
      </c>
      <c r="D5" s="104" t="s">
        <v>146</v>
      </c>
      <c r="E5" s="104" t="s">
        <v>146</v>
      </c>
      <c r="F5" s="104" t="s">
        <v>147</v>
      </c>
      <c r="G5" s="104"/>
      <c r="H5" s="104"/>
      <c r="I5" s="104" t="s">
        <v>146</v>
      </c>
      <c r="J5" s="104" t="s">
        <v>217</v>
      </c>
      <c r="K5" s="111" t="s">
        <v>218</v>
      </c>
      <c r="L5" s="106"/>
      <c r="M5" s="103"/>
      <c r="N5" s="104"/>
      <c r="O5" s="107"/>
      <c r="P5" s="104"/>
      <c r="Q5" s="107" t="s">
        <v>150</v>
      </c>
      <c r="R5" s="107" t="s">
        <v>151</v>
      </c>
      <c r="S5" s="104"/>
      <c r="T5" s="104"/>
    </row>
    <row r="6" spans="1:20" s="34" customFormat="1" ht="30" customHeight="1" x14ac:dyDescent="0.2">
      <c r="A6" s="105"/>
      <c r="B6" s="109"/>
      <c r="C6" s="112" t="s">
        <v>7</v>
      </c>
      <c r="D6" s="112" t="s">
        <v>153</v>
      </c>
      <c r="E6" s="112" t="s">
        <v>154</v>
      </c>
      <c r="F6" s="112" t="s">
        <v>155</v>
      </c>
      <c r="G6" s="112" t="s">
        <v>156</v>
      </c>
      <c r="H6" s="112" t="s">
        <v>157</v>
      </c>
      <c r="I6" s="112" t="s">
        <v>158</v>
      </c>
      <c r="J6" s="113" t="s">
        <v>159</v>
      </c>
      <c r="K6" s="113" t="s">
        <v>160</v>
      </c>
      <c r="L6" s="114" t="s">
        <v>219</v>
      </c>
      <c r="M6" s="114" t="s">
        <v>162</v>
      </c>
      <c r="N6" s="112" t="s">
        <v>163</v>
      </c>
      <c r="O6" s="112" t="s">
        <v>164</v>
      </c>
      <c r="P6" s="112" t="s">
        <v>220</v>
      </c>
      <c r="Q6" s="112" t="s">
        <v>146</v>
      </c>
      <c r="R6" s="112" t="s">
        <v>146</v>
      </c>
      <c r="S6" s="113" t="s">
        <v>221</v>
      </c>
      <c r="T6" s="142" t="s">
        <v>95</v>
      </c>
    </row>
    <row r="7" spans="1:20" s="34" customFormat="1" ht="11" x14ac:dyDescent="0.2">
      <c r="A7" s="130"/>
      <c r="B7" s="143"/>
      <c r="C7" s="118"/>
      <c r="D7" s="118"/>
      <c r="E7" s="118"/>
      <c r="F7" s="118"/>
      <c r="G7" s="118"/>
      <c r="H7" s="118"/>
      <c r="I7" s="118"/>
      <c r="J7" s="119"/>
      <c r="K7" s="144"/>
      <c r="L7" s="120"/>
      <c r="M7" s="120"/>
      <c r="N7" s="118"/>
      <c r="O7" s="118"/>
      <c r="P7" s="118"/>
      <c r="Q7" s="118"/>
      <c r="R7" s="118"/>
      <c r="S7" s="118"/>
      <c r="T7" s="121"/>
    </row>
    <row r="8" spans="1:20" s="34" customFormat="1" ht="45" customHeight="1" x14ac:dyDescent="0.2">
      <c r="A8" s="323" t="s">
        <v>222</v>
      </c>
      <c r="B8" s="324"/>
      <c r="C8" s="145">
        <v>4361091</v>
      </c>
      <c r="D8" s="145">
        <v>770426</v>
      </c>
      <c r="E8" s="122">
        <v>292048</v>
      </c>
      <c r="F8" s="122">
        <v>344206</v>
      </c>
      <c r="G8" s="122">
        <v>1418246</v>
      </c>
      <c r="H8" s="122">
        <v>681894</v>
      </c>
      <c r="I8" s="125">
        <v>854271</v>
      </c>
      <c r="J8" s="125">
        <v>452882</v>
      </c>
      <c r="K8" s="123">
        <v>401389</v>
      </c>
      <c r="L8" s="124">
        <v>282714</v>
      </c>
      <c r="M8" s="122">
        <v>55202</v>
      </c>
      <c r="N8" s="122">
        <v>8984</v>
      </c>
      <c r="O8" s="122">
        <v>11597</v>
      </c>
      <c r="P8" s="122">
        <v>1459965</v>
      </c>
      <c r="Q8" s="122">
        <v>1046422</v>
      </c>
      <c r="R8" s="122">
        <v>413543</v>
      </c>
      <c r="S8" s="125">
        <v>115850</v>
      </c>
      <c r="T8" s="126" t="s">
        <v>168</v>
      </c>
    </row>
    <row r="9" spans="1:20" s="34" customFormat="1" ht="45" customHeight="1" x14ac:dyDescent="0.2">
      <c r="A9" s="323" t="s">
        <v>223</v>
      </c>
      <c r="B9" s="324"/>
      <c r="C9" s="145">
        <v>35226925</v>
      </c>
      <c r="D9" s="145">
        <v>8772774</v>
      </c>
      <c r="E9" s="122">
        <v>6479593</v>
      </c>
      <c r="F9" s="122">
        <v>1324103</v>
      </c>
      <c r="G9" s="122">
        <v>5790595</v>
      </c>
      <c r="H9" s="122">
        <v>7098931</v>
      </c>
      <c r="I9" s="125">
        <v>5760929</v>
      </c>
      <c r="J9" s="125">
        <v>2588776</v>
      </c>
      <c r="K9" s="123">
        <v>3172153</v>
      </c>
      <c r="L9" s="124">
        <v>487746</v>
      </c>
      <c r="M9" s="122">
        <v>370503</v>
      </c>
      <c r="N9" s="122">
        <v>8114</v>
      </c>
      <c r="O9" s="122">
        <v>11846</v>
      </c>
      <c r="P9" s="122">
        <v>3043139</v>
      </c>
      <c r="Q9" s="122">
        <v>2540909</v>
      </c>
      <c r="R9" s="122">
        <v>502230</v>
      </c>
      <c r="S9" s="122">
        <v>6061800</v>
      </c>
      <c r="T9" s="126" t="s">
        <v>174</v>
      </c>
    </row>
    <row r="10" spans="1:20" s="34" customFormat="1" ht="45" customHeight="1" x14ac:dyDescent="0.2">
      <c r="A10" s="146"/>
      <c r="B10" s="127" t="s">
        <v>224</v>
      </c>
      <c r="C10" s="145">
        <v>16457891</v>
      </c>
      <c r="D10" s="147">
        <v>4254357</v>
      </c>
      <c r="E10" s="148">
        <v>3234732</v>
      </c>
      <c r="F10" s="148">
        <v>759990</v>
      </c>
      <c r="G10" s="148">
        <v>2154668</v>
      </c>
      <c r="H10" s="148">
        <v>3485462</v>
      </c>
      <c r="I10" s="125">
        <v>2568682</v>
      </c>
      <c r="J10" s="125">
        <v>1095245</v>
      </c>
      <c r="K10" s="149">
        <v>1473437</v>
      </c>
      <c r="L10" s="150">
        <v>207485</v>
      </c>
      <c r="M10" s="148">
        <v>170059</v>
      </c>
      <c r="N10" s="148">
        <v>4327</v>
      </c>
      <c r="O10" s="148">
        <v>9334</v>
      </c>
      <c r="P10" s="148">
        <v>397404</v>
      </c>
      <c r="Q10" s="148">
        <v>273235</v>
      </c>
      <c r="R10" s="148">
        <v>124169</v>
      </c>
      <c r="S10" s="125" t="s">
        <v>128</v>
      </c>
      <c r="T10" s="121" t="s">
        <v>176</v>
      </c>
    </row>
    <row r="11" spans="1:20" s="34" customFormat="1" ht="45" customHeight="1" x14ac:dyDescent="0.2">
      <c r="A11" s="121"/>
      <c r="B11" s="127" t="s">
        <v>225</v>
      </c>
      <c r="C11" s="145">
        <v>3346049</v>
      </c>
      <c r="D11" s="147">
        <v>120003</v>
      </c>
      <c r="E11" s="122">
        <v>2558776</v>
      </c>
      <c r="F11" s="125" t="s">
        <v>128</v>
      </c>
      <c r="G11" s="122">
        <v>319279</v>
      </c>
      <c r="H11" s="128">
        <v>101296</v>
      </c>
      <c r="I11" s="125">
        <v>246695</v>
      </c>
      <c r="J11" s="125">
        <v>6171</v>
      </c>
      <c r="K11" s="123">
        <v>240524</v>
      </c>
      <c r="L11" s="124">
        <v>14676</v>
      </c>
      <c r="M11" s="125">
        <v>1002</v>
      </c>
      <c r="N11" s="122">
        <v>163</v>
      </c>
      <c r="O11" s="122">
        <v>225</v>
      </c>
      <c r="P11" s="148">
        <v>1159533</v>
      </c>
      <c r="Q11" s="122">
        <v>989541</v>
      </c>
      <c r="R11" s="122">
        <v>169992</v>
      </c>
      <c r="S11" s="122">
        <v>5823804</v>
      </c>
      <c r="T11" s="121" t="s">
        <v>178</v>
      </c>
    </row>
    <row r="12" spans="1:20" s="34" customFormat="1" ht="45" customHeight="1" x14ac:dyDescent="0.2">
      <c r="A12" s="146"/>
      <c r="B12" s="127" t="s">
        <v>226</v>
      </c>
      <c r="C12" s="145">
        <v>9268675</v>
      </c>
      <c r="D12" s="147">
        <v>2408933</v>
      </c>
      <c r="E12" s="122">
        <v>567778</v>
      </c>
      <c r="F12" s="122">
        <v>249368</v>
      </c>
      <c r="G12" s="122">
        <v>1969879</v>
      </c>
      <c r="H12" s="122">
        <v>2178534</v>
      </c>
      <c r="I12" s="125">
        <v>1894183</v>
      </c>
      <c r="J12" s="125">
        <v>806691</v>
      </c>
      <c r="K12" s="123">
        <v>1087492</v>
      </c>
      <c r="L12" s="124">
        <v>122751</v>
      </c>
      <c r="M12" s="122">
        <v>111807</v>
      </c>
      <c r="N12" s="122">
        <v>1153</v>
      </c>
      <c r="O12" s="122">
        <v>381</v>
      </c>
      <c r="P12" s="148">
        <v>926383</v>
      </c>
      <c r="Q12" s="122">
        <v>756144</v>
      </c>
      <c r="R12" s="122">
        <v>170239</v>
      </c>
      <c r="S12" s="125">
        <v>20314</v>
      </c>
      <c r="T12" s="121" t="s">
        <v>227</v>
      </c>
    </row>
    <row r="13" spans="1:20" s="34" customFormat="1" ht="45" customHeight="1" x14ac:dyDescent="0.2">
      <c r="A13" s="146"/>
      <c r="B13" s="127" t="s">
        <v>228</v>
      </c>
      <c r="C13" s="145">
        <v>1019129</v>
      </c>
      <c r="D13" s="147">
        <v>304971</v>
      </c>
      <c r="E13" s="122">
        <v>49915</v>
      </c>
      <c r="F13" s="122">
        <v>2</v>
      </c>
      <c r="G13" s="122">
        <v>267372</v>
      </c>
      <c r="H13" s="122">
        <v>120213</v>
      </c>
      <c r="I13" s="125">
        <v>276656</v>
      </c>
      <c r="J13" s="125">
        <v>173506</v>
      </c>
      <c r="K13" s="123">
        <v>103150</v>
      </c>
      <c r="L13" s="124">
        <v>33482</v>
      </c>
      <c r="M13" s="122">
        <v>8190</v>
      </c>
      <c r="N13" s="122">
        <v>462</v>
      </c>
      <c r="O13" s="122">
        <v>1809</v>
      </c>
      <c r="P13" s="148">
        <v>178408</v>
      </c>
      <c r="Q13" s="122">
        <v>165417</v>
      </c>
      <c r="R13" s="122">
        <v>12991</v>
      </c>
      <c r="S13" s="122">
        <v>149011</v>
      </c>
      <c r="T13" s="121" t="s">
        <v>229</v>
      </c>
    </row>
    <row r="14" spans="1:20" s="34" customFormat="1" ht="45" customHeight="1" x14ac:dyDescent="0.2">
      <c r="A14" s="146"/>
      <c r="B14" s="127" t="s">
        <v>179</v>
      </c>
      <c r="C14" s="145">
        <v>28308</v>
      </c>
      <c r="D14" s="122" t="s">
        <v>128</v>
      </c>
      <c r="E14" s="125" t="s">
        <v>128</v>
      </c>
      <c r="F14" s="122" t="s">
        <v>128</v>
      </c>
      <c r="G14" s="122">
        <v>7325</v>
      </c>
      <c r="H14" s="122">
        <v>11668</v>
      </c>
      <c r="I14" s="125">
        <v>9315</v>
      </c>
      <c r="J14" s="125">
        <v>9251</v>
      </c>
      <c r="K14" s="123">
        <v>64</v>
      </c>
      <c r="L14" s="124">
        <v>29</v>
      </c>
      <c r="M14" s="122" t="s">
        <v>128</v>
      </c>
      <c r="N14" s="122">
        <v>662</v>
      </c>
      <c r="O14" s="122" t="s">
        <v>128</v>
      </c>
      <c r="P14" s="122">
        <v>3476</v>
      </c>
      <c r="Q14" s="122" t="s">
        <v>128</v>
      </c>
      <c r="R14" s="122">
        <v>3476</v>
      </c>
      <c r="S14" s="125">
        <v>30</v>
      </c>
      <c r="T14" s="121" t="s">
        <v>180</v>
      </c>
    </row>
    <row r="15" spans="1:20" s="34" customFormat="1" ht="45" customHeight="1" x14ac:dyDescent="0.2">
      <c r="A15" s="146"/>
      <c r="B15" s="127" t="s">
        <v>181</v>
      </c>
      <c r="C15" s="125" t="s">
        <v>128</v>
      </c>
      <c r="D15" s="125" t="s">
        <v>128</v>
      </c>
      <c r="E15" s="125" t="s">
        <v>128</v>
      </c>
      <c r="F15" s="125" t="s">
        <v>128</v>
      </c>
      <c r="G15" s="125" t="s">
        <v>128</v>
      </c>
      <c r="H15" s="125" t="s">
        <v>128</v>
      </c>
      <c r="I15" s="125" t="s">
        <v>128</v>
      </c>
      <c r="J15" s="125" t="s">
        <v>128</v>
      </c>
      <c r="K15" s="129" t="s">
        <v>128</v>
      </c>
      <c r="L15" s="128" t="s">
        <v>128</v>
      </c>
      <c r="M15" s="125" t="s">
        <v>128</v>
      </c>
      <c r="N15" s="125" t="s">
        <v>128</v>
      </c>
      <c r="O15" s="125" t="s">
        <v>128</v>
      </c>
      <c r="P15" s="122" t="s">
        <v>128</v>
      </c>
      <c r="Q15" s="122" t="s">
        <v>128</v>
      </c>
      <c r="R15" s="122" t="s">
        <v>128</v>
      </c>
      <c r="S15" s="125" t="s">
        <v>128</v>
      </c>
      <c r="T15" s="151" t="s">
        <v>182</v>
      </c>
    </row>
    <row r="16" spans="1:20" s="34" customFormat="1" ht="45" customHeight="1" x14ac:dyDescent="0.2">
      <c r="A16" s="103"/>
      <c r="B16" s="127" t="s">
        <v>183</v>
      </c>
      <c r="C16" s="145">
        <v>5106873</v>
      </c>
      <c r="D16" s="145">
        <v>1684510</v>
      </c>
      <c r="E16" s="122">
        <v>68392</v>
      </c>
      <c r="F16" s="122">
        <v>314743</v>
      </c>
      <c r="G16" s="122">
        <v>1072072</v>
      </c>
      <c r="H16" s="122">
        <v>1201758</v>
      </c>
      <c r="I16" s="125">
        <v>765398</v>
      </c>
      <c r="J16" s="125">
        <v>497912</v>
      </c>
      <c r="K16" s="123">
        <v>267486</v>
      </c>
      <c r="L16" s="124">
        <v>109323</v>
      </c>
      <c r="M16" s="124">
        <v>79445</v>
      </c>
      <c r="N16" s="122">
        <v>1347</v>
      </c>
      <c r="O16" s="122">
        <v>97</v>
      </c>
      <c r="P16" s="122">
        <v>377935</v>
      </c>
      <c r="Q16" s="122">
        <v>356572</v>
      </c>
      <c r="R16" s="122">
        <v>21363</v>
      </c>
      <c r="S16" s="122">
        <v>68641</v>
      </c>
      <c r="T16" s="121" t="s">
        <v>184</v>
      </c>
    </row>
    <row r="17" spans="1:20" s="34" customFormat="1" ht="45" customHeight="1" x14ac:dyDescent="0.2">
      <c r="A17" s="323" t="s">
        <v>230</v>
      </c>
      <c r="B17" s="324"/>
      <c r="C17" s="145">
        <v>34986998</v>
      </c>
      <c r="D17" s="145">
        <v>8611788</v>
      </c>
      <c r="E17" s="122">
        <v>6262412</v>
      </c>
      <c r="F17" s="122">
        <v>1289160</v>
      </c>
      <c r="G17" s="122">
        <v>6072705</v>
      </c>
      <c r="H17" s="122">
        <v>6996953</v>
      </c>
      <c r="I17" s="125">
        <v>5753980</v>
      </c>
      <c r="J17" s="125">
        <v>2588058</v>
      </c>
      <c r="K17" s="123">
        <v>3165922</v>
      </c>
      <c r="L17" s="124">
        <v>477240</v>
      </c>
      <c r="M17" s="122">
        <v>362897</v>
      </c>
      <c r="N17" s="122">
        <v>7813</v>
      </c>
      <c r="O17" s="122">
        <v>10821</v>
      </c>
      <c r="P17" s="122">
        <v>3007487</v>
      </c>
      <c r="Q17" s="122">
        <v>2552757</v>
      </c>
      <c r="R17" s="122">
        <v>454730</v>
      </c>
      <c r="S17" s="122">
        <v>6058620</v>
      </c>
      <c r="T17" s="126" t="s">
        <v>186</v>
      </c>
    </row>
    <row r="18" spans="1:20" s="34" customFormat="1" ht="45" customHeight="1" x14ac:dyDescent="0.2">
      <c r="A18" s="116"/>
      <c r="B18" s="127" t="s">
        <v>231</v>
      </c>
      <c r="C18" s="145">
        <v>18541163</v>
      </c>
      <c r="D18" s="147">
        <v>4411219</v>
      </c>
      <c r="E18" s="122">
        <v>4272902</v>
      </c>
      <c r="F18" s="122">
        <v>333217</v>
      </c>
      <c r="G18" s="122">
        <v>3295478</v>
      </c>
      <c r="H18" s="122">
        <v>3170952</v>
      </c>
      <c r="I18" s="125">
        <v>3057395</v>
      </c>
      <c r="J18" s="125">
        <v>1608884</v>
      </c>
      <c r="K18" s="123">
        <v>1448511</v>
      </c>
      <c r="L18" s="124">
        <v>169909</v>
      </c>
      <c r="M18" s="122">
        <v>239502</v>
      </c>
      <c r="N18" s="122">
        <v>4284</v>
      </c>
      <c r="O18" s="122">
        <v>4532</v>
      </c>
      <c r="P18" s="122">
        <v>1473515</v>
      </c>
      <c r="Q18" s="122">
        <v>1281315</v>
      </c>
      <c r="R18" s="122">
        <v>192200</v>
      </c>
      <c r="S18" s="122">
        <v>5968056</v>
      </c>
      <c r="T18" s="121" t="s">
        <v>232</v>
      </c>
    </row>
    <row r="19" spans="1:20" s="34" customFormat="1" ht="45" customHeight="1" x14ac:dyDescent="0.2">
      <c r="A19" s="146"/>
      <c r="B19" s="127" t="s">
        <v>233</v>
      </c>
      <c r="C19" s="145">
        <v>8828930</v>
      </c>
      <c r="D19" s="147">
        <v>1963926</v>
      </c>
      <c r="E19" s="122">
        <v>1868600</v>
      </c>
      <c r="F19" s="122">
        <v>257508</v>
      </c>
      <c r="G19" s="122">
        <v>1556758</v>
      </c>
      <c r="H19" s="122">
        <v>1817508</v>
      </c>
      <c r="I19" s="125">
        <v>1364630</v>
      </c>
      <c r="J19" s="125">
        <v>491587</v>
      </c>
      <c r="K19" s="123">
        <v>873043</v>
      </c>
      <c r="L19" s="124">
        <v>136727</v>
      </c>
      <c r="M19" s="122">
        <v>45778</v>
      </c>
      <c r="N19" s="122">
        <v>958</v>
      </c>
      <c r="O19" s="122">
        <v>1389</v>
      </c>
      <c r="P19" s="122">
        <v>971816</v>
      </c>
      <c r="Q19" s="122">
        <v>819601</v>
      </c>
      <c r="R19" s="122">
        <v>152215</v>
      </c>
      <c r="S19" s="125">
        <v>89723</v>
      </c>
      <c r="T19" s="121" t="s">
        <v>234</v>
      </c>
    </row>
    <row r="20" spans="1:20" s="34" customFormat="1" ht="45" customHeight="1" x14ac:dyDescent="0.2">
      <c r="A20" s="121"/>
      <c r="B20" s="127" t="s">
        <v>235</v>
      </c>
      <c r="C20" s="145">
        <v>2567882</v>
      </c>
      <c r="D20" s="147">
        <v>576918</v>
      </c>
      <c r="E20" s="125" t="s">
        <v>128</v>
      </c>
      <c r="F20" s="122">
        <v>459582</v>
      </c>
      <c r="G20" s="122">
        <v>117430</v>
      </c>
      <c r="H20" s="122">
        <v>798732</v>
      </c>
      <c r="I20" s="125">
        <v>615220</v>
      </c>
      <c r="J20" s="125">
        <v>14000</v>
      </c>
      <c r="K20" s="123">
        <v>601220</v>
      </c>
      <c r="L20" s="124">
        <v>58029</v>
      </c>
      <c r="M20" s="122" t="s">
        <v>128</v>
      </c>
      <c r="N20" s="122">
        <v>68</v>
      </c>
      <c r="O20" s="122">
        <v>4723</v>
      </c>
      <c r="P20" s="125">
        <v>10679</v>
      </c>
      <c r="Q20" s="125">
        <v>10679</v>
      </c>
      <c r="R20" s="125" t="s">
        <v>128</v>
      </c>
      <c r="S20" s="125" t="s">
        <v>128</v>
      </c>
      <c r="T20" s="121" t="s">
        <v>190</v>
      </c>
    </row>
    <row r="21" spans="1:20" s="34" customFormat="1" ht="45" customHeight="1" x14ac:dyDescent="0.2">
      <c r="A21" s="146"/>
      <c r="B21" s="127" t="s">
        <v>236</v>
      </c>
      <c r="C21" s="145">
        <v>28337</v>
      </c>
      <c r="D21" s="122" t="s">
        <v>128</v>
      </c>
      <c r="E21" s="125" t="s">
        <v>128</v>
      </c>
      <c r="F21" s="122">
        <v>4454</v>
      </c>
      <c r="G21" s="122">
        <v>12378</v>
      </c>
      <c r="H21" s="122">
        <v>10790</v>
      </c>
      <c r="I21" s="125">
        <v>715</v>
      </c>
      <c r="J21" s="125">
        <v>64</v>
      </c>
      <c r="K21" s="123">
        <v>651</v>
      </c>
      <c r="L21" s="124">
        <v>662</v>
      </c>
      <c r="M21" s="125" t="s">
        <v>128</v>
      </c>
      <c r="N21" s="125" t="s">
        <v>128</v>
      </c>
      <c r="O21" s="122" t="s">
        <v>128</v>
      </c>
      <c r="P21" s="122">
        <v>3506</v>
      </c>
      <c r="Q21" s="122">
        <v>3506</v>
      </c>
      <c r="R21" s="122" t="s">
        <v>128</v>
      </c>
      <c r="S21" s="125" t="s">
        <v>128</v>
      </c>
      <c r="T21" s="121" t="s">
        <v>192</v>
      </c>
    </row>
    <row r="22" spans="1:20" s="34" customFormat="1" ht="45" customHeight="1" x14ac:dyDescent="0.2">
      <c r="A22" s="121"/>
      <c r="B22" s="127" t="s">
        <v>237</v>
      </c>
      <c r="C22" s="145">
        <v>3513</v>
      </c>
      <c r="D22" s="147">
        <v>5</v>
      </c>
      <c r="E22" s="122">
        <v>7</v>
      </c>
      <c r="F22" s="125" t="s">
        <v>128</v>
      </c>
      <c r="G22" s="122">
        <v>374</v>
      </c>
      <c r="H22" s="122">
        <v>34</v>
      </c>
      <c r="I22" s="125">
        <v>3093</v>
      </c>
      <c r="J22" s="125">
        <v>2151</v>
      </c>
      <c r="K22" s="123">
        <v>942</v>
      </c>
      <c r="L22" s="124">
        <v>4780</v>
      </c>
      <c r="M22" s="125" t="s">
        <v>128</v>
      </c>
      <c r="N22" s="125">
        <v>1</v>
      </c>
      <c r="O22" s="122" t="s">
        <v>128</v>
      </c>
      <c r="P22" s="122" t="s">
        <v>128</v>
      </c>
      <c r="Q22" s="122" t="s">
        <v>128</v>
      </c>
      <c r="R22" s="122" t="s">
        <v>128</v>
      </c>
      <c r="S22" s="125">
        <v>25</v>
      </c>
      <c r="T22" s="121" t="s">
        <v>194</v>
      </c>
    </row>
    <row r="23" spans="1:20" s="34" customFormat="1" ht="45" customHeight="1" x14ac:dyDescent="0.2">
      <c r="A23" s="121"/>
      <c r="B23" s="127" t="s">
        <v>238</v>
      </c>
      <c r="C23" s="145">
        <v>5017173</v>
      </c>
      <c r="D23" s="145">
        <v>1659720</v>
      </c>
      <c r="E23" s="122">
        <v>120903</v>
      </c>
      <c r="F23" s="122">
        <v>234399</v>
      </c>
      <c r="G23" s="122">
        <v>1090287</v>
      </c>
      <c r="H23" s="122">
        <v>1198937</v>
      </c>
      <c r="I23" s="125">
        <v>712927</v>
      </c>
      <c r="J23" s="125">
        <v>471372</v>
      </c>
      <c r="K23" s="123">
        <v>241555</v>
      </c>
      <c r="L23" s="124">
        <v>107133</v>
      </c>
      <c r="M23" s="122">
        <v>77617</v>
      </c>
      <c r="N23" s="122">
        <v>2502</v>
      </c>
      <c r="O23" s="122">
        <v>177</v>
      </c>
      <c r="P23" s="122">
        <v>547971</v>
      </c>
      <c r="Q23" s="122">
        <v>437656</v>
      </c>
      <c r="R23" s="122">
        <v>110315</v>
      </c>
      <c r="S23" s="125">
        <v>816</v>
      </c>
      <c r="T23" s="121" t="s">
        <v>196</v>
      </c>
    </row>
    <row r="24" spans="1:20" s="34" customFormat="1" ht="45" customHeight="1" x14ac:dyDescent="0.2">
      <c r="A24" s="323" t="s">
        <v>239</v>
      </c>
      <c r="B24" s="327"/>
      <c r="C24" s="152">
        <v>4601018</v>
      </c>
      <c r="D24" s="152">
        <v>931412</v>
      </c>
      <c r="E24" s="153">
        <v>509229</v>
      </c>
      <c r="F24" s="153">
        <v>379149</v>
      </c>
      <c r="G24" s="153">
        <v>1136136</v>
      </c>
      <c r="H24" s="153">
        <v>783872</v>
      </c>
      <c r="I24" s="154">
        <v>861220</v>
      </c>
      <c r="J24" s="154">
        <v>453600</v>
      </c>
      <c r="K24" s="155">
        <v>407620</v>
      </c>
      <c r="L24" s="156">
        <v>293220</v>
      </c>
      <c r="M24" s="153">
        <v>62808</v>
      </c>
      <c r="N24" s="153">
        <v>9285</v>
      </c>
      <c r="O24" s="153">
        <v>12622</v>
      </c>
      <c r="P24" s="153">
        <v>1495617</v>
      </c>
      <c r="Q24" s="153">
        <v>1034574</v>
      </c>
      <c r="R24" s="153">
        <v>461043</v>
      </c>
      <c r="S24" s="125">
        <v>119030</v>
      </c>
      <c r="T24" s="157" t="s">
        <v>198</v>
      </c>
    </row>
    <row r="25" spans="1:20" s="34" customFormat="1" ht="15" customHeight="1" thickBot="1" x14ac:dyDescent="0.25">
      <c r="A25" s="325"/>
      <c r="B25" s="326"/>
      <c r="C25" s="158"/>
      <c r="D25" s="158"/>
      <c r="E25" s="159"/>
      <c r="F25" s="159"/>
      <c r="G25" s="159"/>
      <c r="H25" s="159"/>
      <c r="I25" s="160"/>
      <c r="J25" s="160"/>
      <c r="K25" s="161"/>
      <c r="L25" s="162"/>
      <c r="M25" s="159"/>
      <c r="N25" s="159"/>
      <c r="O25" s="159"/>
      <c r="P25" s="159"/>
      <c r="Q25" s="159"/>
      <c r="R25" s="159"/>
      <c r="S25" s="160"/>
      <c r="T25" s="163"/>
    </row>
    <row r="26" spans="1:20" ht="18.75" customHeight="1" x14ac:dyDescent="0.2">
      <c r="A26" s="164" t="s">
        <v>407</v>
      </c>
      <c r="T26" s="165" t="s">
        <v>407</v>
      </c>
    </row>
    <row r="78" ht="5.25" customHeight="1" x14ac:dyDescent="0.2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73"/>
  <sheetViews>
    <sheetView view="pageBreakPreview" zoomScale="60" zoomScaleNormal="10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7265625" style="62" customWidth="1"/>
    <col min="3" max="3" width="15" style="204" customWidth="1"/>
    <col min="4" max="12" width="9.7265625" style="9" customWidth="1"/>
    <col min="13" max="13" width="10.26953125" style="9" customWidth="1"/>
    <col min="14" max="20" width="9.7265625" style="9" customWidth="1"/>
    <col min="21" max="21" width="4.6328125" style="9" customWidth="1"/>
    <col min="22" max="22" width="22.90625" style="9" customWidth="1"/>
    <col min="23" max="16384" width="8" style="9"/>
  </cols>
  <sheetData>
    <row r="1" spans="1:22" s="2" customFormat="1" ht="18.75" customHeight="1" thickBot="1" x14ac:dyDescent="0.25">
      <c r="A1" s="166" t="s">
        <v>240</v>
      </c>
      <c r="B1" s="167"/>
      <c r="C1" s="168"/>
      <c r="D1" s="169"/>
      <c r="E1" s="170"/>
      <c r="F1" s="171"/>
      <c r="G1" s="172"/>
      <c r="H1" s="4"/>
      <c r="I1" s="89"/>
      <c r="J1" s="166"/>
      <c r="K1" s="166"/>
      <c r="L1" s="166"/>
      <c r="M1" s="166"/>
      <c r="N1" s="166"/>
      <c r="O1" s="166"/>
      <c r="Q1" s="166"/>
      <c r="R1" s="166"/>
      <c r="S1" s="166"/>
      <c r="T1" s="166"/>
      <c r="U1" s="166"/>
      <c r="V1" s="173" t="s">
        <v>203</v>
      </c>
    </row>
    <row r="2" spans="1:22" s="34" customFormat="1" ht="11.25" customHeight="1" x14ac:dyDescent="0.2">
      <c r="A2" s="332" t="s">
        <v>241</v>
      </c>
      <c r="B2" s="332"/>
      <c r="C2" s="333"/>
      <c r="D2" s="174"/>
      <c r="E2" s="175"/>
      <c r="F2" s="175"/>
      <c r="G2" s="175"/>
      <c r="H2" s="175"/>
      <c r="I2" s="175"/>
      <c r="J2" s="175"/>
      <c r="K2" s="175"/>
      <c r="L2" s="175"/>
      <c r="M2" s="176"/>
      <c r="N2" s="174"/>
      <c r="O2" s="174"/>
      <c r="P2" s="177"/>
      <c r="Q2" s="174"/>
      <c r="R2" s="178"/>
      <c r="S2" s="178"/>
      <c r="T2" s="177"/>
      <c r="U2" s="338" t="s">
        <v>242</v>
      </c>
      <c r="V2" s="339"/>
    </row>
    <row r="3" spans="1:22" s="34" customFormat="1" ht="11.25" customHeight="1" x14ac:dyDescent="0.2">
      <c r="A3" s="334"/>
      <c r="B3" s="334"/>
      <c r="C3" s="335"/>
      <c r="D3" s="179" t="s">
        <v>205</v>
      </c>
      <c r="E3" s="179" t="s">
        <v>243</v>
      </c>
      <c r="F3" s="179" t="s">
        <v>207</v>
      </c>
      <c r="G3" s="179" t="s">
        <v>244</v>
      </c>
      <c r="H3" s="179" t="s">
        <v>209</v>
      </c>
      <c r="I3" s="179" t="s">
        <v>210</v>
      </c>
      <c r="J3" s="179" t="s">
        <v>245</v>
      </c>
      <c r="K3" s="180"/>
      <c r="L3" s="181"/>
      <c r="M3" s="182" t="s">
        <v>212</v>
      </c>
      <c r="N3" s="179" t="s">
        <v>246</v>
      </c>
      <c r="O3" s="179" t="s">
        <v>247</v>
      </c>
      <c r="P3" s="183" t="s">
        <v>248</v>
      </c>
      <c r="Q3" s="179" t="s">
        <v>249</v>
      </c>
      <c r="R3" s="180"/>
      <c r="S3" s="180"/>
      <c r="T3" s="183" t="s">
        <v>250</v>
      </c>
      <c r="U3" s="340"/>
      <c r="V3" s="341"/>
    </row>
    <row r="4" spans="1:22" s="34" customFormat="1" ht="11.25" customHeight="1" x14ac:dyDescent="0.2">
      <c r="A4" s="334"/>
      <c r="B4" s="334"/>
      <c r="C4" s="335"/>
      <c r="D4" s="179" t="s">
        <v>146</v>
      </c>
      <c r="E4" s="179" t="s">
        <v>251</v>
      </c>
      <c r="F4" s="179" t="s">
        <v>251</v>
      </c>
      <c r="G4" s="179" t="s">
        <v>252</v>
      </c>
      <c r="H4" s="179"/>
      <c r="I4" s="179"/>
      <c r="J4" s="179" t="s">
        <v>251</v>
      </c>
      <c r="K4" s="104" t="s">
        <v>217</v>
      </c>
      <c r="L4" s="111" t="s">
        <v>218</v>
      </c>
      <c r="M4" s="182"/>
      <c r="N4" s="179"/>
      <c r="O4" s="179"/>
      <c r="P4" s="183"/>
      <c r="Q4" s="179"/>
      <c r="R4" s="183" t="s">
        <v>253</v>
      </c>
      <c r="S4" s="179" t="s">
        <v>254</v>
      </c>
      <c r="T4" s="183" t="s">
        <v>251</v>
      </c>
      <c r="U4" s="340"/>
      <c r="V4" s="341"/>
    </row>
    <row r="5" spans="1:22" s="34" customFormat="1" ht="22.5" customHeight="1" x14ac:dyDescent="0.2">
      <c r="A5" s="336"/>
      <c r="B5" s="336"/>
      <c r="C5" s="337"/>
      <c r="D5" s="184" t="s">
        <v>255</v>
      </c>
      <c r="E5" s="184" t="s">
        <v>256</v>
      </c>
      <c r="F5" s="184" t="s">
        <v>257</v>
      </c>
      <c r="G5" s="184" t="s">
        <v>258</v>
      </c>
      <c r="H5" s="184" t="s">
        <v>259</v>
      </c>
      <c r="I5" s="184" t="s">
        <v>260</v>
      </c>
      <c r="J5" s="184" t="s">
        <v>261</v>
      </c>
      <c r="K5" s="184" t="s">
        <v>262</v>
      </c>
      <c r="L5" s="185" t="s">
        <v>263</v>
      </c>
      <c r="M5" s="186" t="s">
        <v>264</v>
      </c>
      <c r="N5" s="184" t="s">
        <v>265</v>
      </c>
      <c r="O5" s="184" t="s">
        <v>266</v>
      </c>
      <c r="P5" s="184" t="s">
        <v>267</v>
      </c>
      <c r="Q5" s="184" t="s">
        <v>268</v>
      </c>
      <c r="R5" s="187" t="s">
        <v>201</v>
      </c>
      <c r="S5" s="188"/>
      <c r="T5" s="187" t="s">
        <v>269</v>
      </c>
      <c r="U5" s="342"/>
      <c r="V5" s="343"/>
    </row>
    <row r="6" spans="1:22" s="34" customFormat="1" ht="22.5" customHeight="1" x14ac:dyDescent="0.2">
      <c r="A6" s="189"/>
      <c r="B6" s="189"/>
      <c r="C6" s="190"/>
      <c r="D6" s="154"/>
      <c r="E6" s="154"/>
      <c r="F6" s="154"/>
      <c r="G6" s="191"/>
      <c r="H6" s="154"/>
      <c r="I6" s="154"/>
      <c r="J6" s="154"/>
      <c r="K6" s="154"/>
      <c r="L6" s="192"/>
      <c r="M6" s="193"/>
      <c r="N6" s="154"/>
      <c r="O6" s="154"/>
      <c r="P6" s="154"/>
      <c r="Q6" s="154"/>
      <c r="R6" s="154"/>
      <c r="S6" s="154"/>
      <c r="T6" s="154"/>
      <c r="U6" s="194"/>
      <c r="V6" s="195"/>
    </row>
    <row r="7" spans="1:22" s="34" customFormat="1" ht="22.5" customHeight="1" x14ac:dyDescent="0.2">
      <c r="A7" s="344" t="s">
        <v>270</v>
      </c>
      <c r="B7" s="345"/>
      <c r="C7" s="346"/>
      <c r="D7" s="154">
        <v>3346049</v>
      </c>
      <c r="E7" s="154">
        <v>120003</v>
      </c>
      <c r="F7" s="154">
        <v>2558776</v>
      </c>
      <c r="G7" s="191" t="s">
        <v>128</v>
      </c>
      <c r="H7" s="154">
        <v>319279</v>
      </c>
      <c r="I7" s="154">
        <v>101296</v>
      </c>
      <c r="J7" s="154">
        <v>246695</v>
      </c>
      <c r="K7" s="154">
        <v>6171</v>
      </c>
      <c r="L7" s="192">
        <v>240524</v>
      </c>
      <c r="M7" s="193">
        <v>14676</v>
      </c>
      <c r="N7" s="154">
        <v>1002</v>
      </c>
      <c r="O7" s="154">
        <v>163</v>
      </c>
      <c r="P7" s="154">
        <v>225</v>
      </c>
      <c r="Q7" s="154">
        <v>1159533</v>
      </c>
      <c r="R7" s="154">
        <v>989541</v>
      </c>
      <c r="S7" s="154">
        <v>169992</v>
      </c>
      <c r="T7" s="154">
        <v>5823804</v>
      </c>
      <c r="U7" s="347" t="s">
        <v>271</v>
      </c>
      <c r="V7" s="345"/>
    </row>
    <row r="8" spans="1:22" s="34" customFormat="1" ht="22.5" customHeight="1" x14ac:dyDescent="0.2">
      <c r="A8" s="328" t="s">
        <v>272</v>
      </c>
      <c r="B8" s="329"/>
      <c r="C8" s="330"/>
      <c r="D8" s="154">
        <v>2445302</v>
      </c>
      <c r="E8" s="154">
        <v>120003</v>
      </c>
      <c r="F8" s="154">
        <v>1658029</v>
      </c>
      <c r="G8" s="191" t="s">
        <v>128</v>
      </c>
      <c r="H8" s="154">
        <v>319279</v>
      </c>
      <c r="I8" s="154">
        <v>101296</v>
      </c>
      <c r="J8" s="154">
        <v>246695</v>
      </c>
      <c r="K8" s="154">
        <v>6171</v>
      </c>
      <c r="L8" s="192">
        <v>240524</v>
      </c>
      <c r="M8" s="193">
        <v>12046</v>
      </c>
      <c r="N8" s="154">
        <v>1002</v>
      </c>
      <c r="O8" s="154">
        <v>41</v>
      </c>
      <c r="P8" s="154" t="s">
        <v>128</v>
      </c>
      <c r="Q8" s="154">
        <v>210430</v>
      </c>
      <c r="R8" s="154">
        <v>127939</v>
      </c>
      <c r="S8" s="154">
        <v>82491</v>
      </c>
      <c r="T8" s="154">
        <v>1926784</v>
      </c>
      <c r="U8" s="331" t="s">
        <v>273</v>
      </c>
      <c r="V8" s="329"/>
    </row>
    <row r="9" spans="1:22" s="34" customFormat="1" ht="22.5" customHeight="1" x14ac:dyDescent="0.2">
      <c r="A9" s="189"/>
      <c r="B9" s="189">
        <v>103</v>
      </c>
      <c r="C9" s="190" t="s">
        <v>274</v>
      </c>
      <c r="D9" s="154">
        <v>567440</v>
      </c>
      <c r="E9" s="154">
        <v>120003</v>
      </c>
      <c r="F9" s="154">
        <v>48654</v>
      </c>
      <c r="G9" s="191" t="s">
        <v>128</v>
      </c>
      <c r="H9" s="154">
        <v>235918</v>
      </c>
      <c r="I9" s="154">
        <v>101296</v>
      </c>
      <c r="J9" s="154">
        <v>61569</v>
      </c>
      <c r="K9" s="154">
        <v>6171</v>
      </c>
      <c r="L9" s="192">
        <v>55398</v>
      </c>
      <c r="M9" s="193">
        <v>4622</v>
      </c>
      <c r="N9" s="154">
        <v>1002</v>
      </c>
      <c r="O9" s="154" t="s">
        <v>128</v>
      </c>
      <c r="P9" s="154" t="s">
        <v>128</v>
      </c>
      <c r="Q9" s="154" t="s">
        <v>128</v>
      </c>
      <c r="R9" s="154" t="s">
        <v>128</v>
      </c>
      <c r="S9" s="154" t="s">
        <v>128</v>
      </c>
      <c r="T9" s="154" t="s">
        <v>128</v>
      </c>
      <c r="U9" s="194"/>
      <c r="V9" s="195" t="s">
        <v>275</v>
      </c>
    </row>
    <row r="10" spans="1:22" s="34" customFormat="1" ht="22.5" customHeight="1" x14ac:dyDescent="0.2">
      <c r="A10" s="189"/>
      <c r="B10" s="189">
        <v>105</v>
      </c>
      <c r="C10" s="190" t="s">
        <v>276</v>
      </c>
      <c r="D10" s="154">
        <v>83361</v>
      </c>
      <c r="E10" s="154" t="s">
        <v>128</v>
      </c>
      <c r="F10" s="154" t="s">
        <v>128</v>
      </c>
      <c r="G10" s="191" t="s">
        <v>128</v>
      </c>
      <c r="H10" s="154">
        <v>83361</v>
      </c>
      <c r="I10" s="154" t="s">
        <v>128</v>
      </c>
      <c r="J10" s="154" t="s">
        <v>128</v>
      </c>
      <c r="K10" s="154" t="s">
        <v>128</v>
      </c>
      <c r="L10" s="192" t="s">
        <v>128</v>
      </c>
      <c r="M10" s="193">
        <v>1824</v>
      </c>
      <c r="N10" s="154" t="s">
        <v>128</v>
      </c>
      <c r="O10" s="154" t="s">
        <v>128</v>
      </c>
      <c r="P10" s="154" t="s">
        <v>128</v>
      </c>
      <c r="Q10" s="154" t="s">
        <v>128</v>
      </c>
      <c r="R10" s="154" t="s">
        <v>128</v>
      </c>
      <c r="S10" s="154" t="s">
        <v>128</v>
      </c>
      <c r="T10" s="154" t="s">
        <v>128</v>
      </c>
      <c r="U10" s="194"/>
      <c r="V10" s="195" t="s">
        <v>277</v>
      </c>
    </row>
    <row r="11" spans="1:22" s="34" customFormat="1" ht="22.5" customHeight="1" x14ac:dyDescent="0.2">
      <c r="A11" s="189"/>
      <c r="B11" s="189">
        <v>106</v>
      </c>
      <c r="C11" s="190" t="s">
        <v>278</v>
      </c>
      <c r="D11" s="154" t="s">
        <v>128</v>
      </c>
      <c r="E11" s="154" t="s">
        <v>128</v>
      </c>
      <c r="F11" s="154" t="s">
        <v>128</v>
      </c>
      <c r="G11" s="191" t="s">
        <v>128</v>
      </c>
      <c r="H11" s="154" t="s">
        <v>128</v>
      </c>
      <c r="I11" s="154" t="s">
        <v>128</v>
      </c>
      <c r="J11" s="154" t="s">
        <v>128</v>
      </c>
      <c r="K11" s="154" t="s">
        <v>128</v>
      </c>
      <c r="L11" s="192" t="s">
        <v>128</v>
      </c>
      <c r="M11" s="193">
        <v>16</v>
      </c>
      <c r="N11" s="154" t="s">
        <v>128</v>
      </c>
      <c r="O11" s="154" t="s">
        <v>128</v>
      </c>
      <c r="P11" s="154" t="s">
        <v>128</v>
      </c>
      <c r="Q11" s="154" t="s">
        <v>128</v>
      </c>
      <c r="R11" s="154" t="s">
        <v>128</v>
      </c>
      <c r="S11" s="154" t="s">
        <v>128</v>
      </c>
      <c r="T11" s="154" t="s">
        <v>128</v>
      </c>
      <c r="U11" s="194"/>
      <c r="V11" s="195" t="s">
        <v>279</v>
      </c>
    </row>
    <row r="12" spans="1:22" s="34" customFormat="1" ht="22.5" customHeight="1" x14ac:dyDescent="0.2">
      <c r="A12" s="189"/>
      <c r="B12" s="189">
        <v>108</v>
      </c>
      <c r="C12" s="190" t="s">
        <v>280</v>
      </c>
      <c r="D12" s="154" t="s">
        <v>128</v>
      </c>
      <c r="E12" s="154" t="s">
        <v>128</v>
      </c>
      <c r="F12" s="154" t="s">
        <v>128</v>
      </c>
      <c r="G12" s="191" t="s">
        <v>128</v>
      </c>
      <c r="H12" s="154" t="s">
        <v>128</v>
      </c>
      <c r="I12" s="154" t="s">
        <v>128</v>
      </c>
      <c r="J12" s="154" t="s">
        <v>128</v>
      </c>
      <c r="K12" s="154" t="s">
        <v>128</v>
      </c>
      <c r="L12" s="192" t="s">
        <v>128</v>
      </c>
      <c r="M12" s="193">
        <v>2779</v>
      </c>
      <c r="N12" s="154" t="s">
        <v>128</v>
      </c>
      <c r="O12" s="154">
        <v>2</v>
      </c>
      <c r="P12" s="154" t="s">
        <v>128</v>
      </c>
      <c r="Q12" s="154" t="s">
        <v>128</v>
      </c>
      <c r="R12" s="154" t="s">
        <v>128</v>
      </c>
      <c r="S12" s="154" t="s">
        <v>128</v>
      </c>
      <c r="T12" s="154" t="s">
        <v>128</v>
      </c>
      <c r="U12" s="194"/>
      <c r="V12" s="195" t="s">
        <v>281</v>
      </c>
    </row>
    <row r="13" spans="1:22" s="34" customFormat="1" ht="22.5" customHeight="1" x14ac:dyDescent="0.2">
      <c r="A13" s="189"/>
      <c r="B13" s="189">
        <v>111</v>
      </c>
      <c r="C13" s="190" t="s">
        <v>49</v>
      </c>
      <c r="D13" s="154" t="s">
        <v>128</v>
      </c>
      <c r="E13" s="154" t="s">
        <v>128</v>
      </c>
      <c r="F13" s="154" t="s">
        <v>128</v>
      </c>
      <c r="G13" s="191" t="s">
        <v>128</v>
      </c>
      <c r="H13" s="154" t="s">
        <v>128</v>
      </c>
      <c r="I13" s="154" t="s">
        <v>128</v>
      </c>
      <c r="J13" s="154" t="s">
        <v>128</v>
      </c>
      <c r="K13" s="154" t="s">
        <v>128</v>
      </c>
      <c r="L13" s="192" t="s">
        <v>128</v>
      </c>
      <c r="M13" s="193">
        <v>1</v>
      </c>
      <c r="N13" s="154" t="s">
        <v>128</v>
      </c>
      <c r="O13" s="154">
        <v>39</v>
      </c>
      <c r="P13" s="154" t="s">
        <v>128</v>
      </c>
      <c r="Q13" s="154" t="s">
        <v>128</v>
      </c>
      <c r="R13" s="154" t="s">
        <v>128</v>
      </c>
      <c r="S13" s="154" t="s">
        <v>128</v>
      </c>
      <c r="T13" s="154" t="s">
        <v>128</v>
      </c>
      <c r="U13" s="194"/>
      <c r="V13" s="195" t="s">
        <v>50</v>
      </c>
    </row>
    <row r="14" spans="1:22" s="34" customFormat="1" ht="22.5" customHeight="1" x14ac:dyDescent="0.2">
      <c r="A14" s="189"/>
      <c r="B14" s="189">
        <v>112</v>
      </c>
      <c r="C14" s="190" t="s">
        <v>282</v>
      </c>
      <c r="D14" s="154">
        <v>151902</v>
      </c>
      <c r="E14" s="154" t="s">
        <v>128</v>
      </c>
      <c r="F14" s="154" t="s">
        <v>128</v>
      </c>
      <c r="G14" s="191" t="s">
        <v>128</v>
      </c>
      <c r="H14" s="154" t="s">
        <v>128</v>
      </c>
      <c r="I14" s="154" t="s">
        <v>128</v>
      </c>
      <c r="J14" s="154">
        <v>151902</v>
      </c>
      <c r="K14" s="154" t="s">
        <v>128</v>
      </c>
      <c r="L14" s="192">
        <v>151902</v>
      </c>
      <c r="M14" s="193">
        <v>2798</v>
      </c>
      <c r="N14" s="154" t="s">
        <v>128</v>
      </c>
      <c r="O14" s="154" t="s">
        <v>128</v>
      </c>
      <c r="P14" s="154" t="s">
        <v>128</v>
      </c>
      <c r="Q14" s="154" t="s">
        <v>128</v>
      </c>
      <c r="R14" s="154" t="s">
        <v>128</v>
      </c>
      <c r="S14" s="154" t="s">
        <v>128</v>
      </c>
      <c r="T14" s="154" t="s">
        <v>128</v>
      </c>
      <c r="U14" s="194"/>
      <c r="V14" s="195" t="s">
        <v>283</v>
      </c>
    </row>
    <row r="15" spans="1:22" s="34" customFormat="1" ht="22.5" customHeight="1" x14ac:dyDescent="0.2">
      <c r="A15" s="189"/>
      <c r="B15" s="189">
        <v>113</v>
      </c>
      <c r="C15" s="190" t="s">
        <v>52</v>
      </c>
      <c r="D15" s="154">
        <v>67801</v>
      </c>
      <c r="E15" s="154" t="s">
        <v>128</v>
      </c>
      <c r="F15" s="154">
        <v>34577</v>
      </c>
      <c r="G15" s="191" t="s">
        <v>128</v>
      </c>
      <c r="H15" s="154" t="s">
        <v>128</v>
      </c>
      <c r="I15" s="154" t="s">
        <v>128</v>
      </c>
      <c r="J15" s="154">
        <v>33224</v>
      </c>
      <c r="K15" s="154" t="s">
        <v>128</v>
      </c>
      <c r="L15" s="192">
        <v>33224</v>
      </c>
      <c r="M15" s="193" t="s">
        <v>128</v>
      </c>
      <c r="N15" s="154" t="s">
        <v>128</v>
      </c>
      <c r="O15" s="154" t="s">
        <v>128</v>
      </c>
      <c r="P15" s="154" t="s">
        <v>128</v>
      </c>
      <c r="Q15" s="154" t="s">
        <v>128</v>
      </c>
      <c r="R15" s="154" t="s">
        <v>128</v>
      </c>
      <c r="S15" s="154" t="s">
        <v>128</v>
      </c>
      <c r="T15" s="154">
        <v>610221</v>
      </c>
      <c r="U15" s="194"/>
      <c r="V15" s="195" t="s">
        <v>53</v>
      </c>
    </row>
    <row r="16" spans="1:22" s="34" customFormat="1" ht="22.5" customHeight="1" x14ac:dyDescent="0.2">
      <c r="A16" s="189"/>
      <c r="B16" s="189">
        <v>116</v>
      </c>
      <c r="C16" s="190" t="s">
        <v>56</v>
      </c>
      <c r="D16" s="154" t="s">
        <v>128</v>
      </c>
      <c r="E16" s="154" t="s">
        <v>128</v>
      </c>
      <c r="F16" s="154" t="s">
        <v>128</v>
      </c>
      <c r="G16" s="191" t="s">
        <v>128</v>
      </c>
      <c r="H16" s="154" t="s">
        <v>128</v>
      </c>
      <c r="I16" s="154" t="s">
        <v>128</v>
      </c>
      <c r="J16" s="154" t="s">
        <v>128</v>
      </c>
      <c r="K16" s="154" t="s">
        <v>128</v>
      </c>
      <c r="L16" s="192" t="s">
        <v>128</v>
      </c>
      <c r="M16" s="193" t="s">
        <v>128</v>
      </c>
      <c r="N16" s="154" t="s">
        <v>128</v>
      </c>
      <c r="O16" s="154" t="s">
        <v>128</v>
      </c>
      <c r="P16" s="154" t="s">
        <v>128</v>
      </c>
      <c r="Q16" s="154" t="s">
        <v>128</v>
      </c>
      <c r="R16" s="154" t="s">
        <v>128</v>
      </c>
      <c r="S16" s="154" t="s">
        <v>128</v>
      </c>
      <c r="T16" s="154">
        <v>439769</v>
      </c>
      <c r="U16" s="194"/>
      <c r="V16" s="195" t="s">
        <v>57</v>
      </c>
    </row>
    <row r="17" spans="1:22" s="34" customFormat="1" ht="22.5" customHeight="1" x14ac:dyDescent="0.2">
      <c r="A17" s="189"/>
      <c r="B17" s="189">
        <v>118</v>
      </c>
      <c r="C17" s="190" t="s">
        <v>284</v>
      </c>
      <c r="D17" s="154" t="s">
        <v>128</v>
      </c>
      <c r="E17" s="154" t="s">
        <v>128</v>
      </c>
      <c r="F17" s="154" t="s">
        <v>128</v>
      </c>
      <c r="G17" s="191" t="s">
        <v>128</v>
      </c>
      <c r="H17" s="154" t="s">
        <v>128</v>
      </c>
      <c r="I17" s="154" t="s">
        <v>128</v>
      </c>
      <c r="J17" s="154" t="s">
        <v>128</v>
      </c>
      <c r="K17" s="154" t="s">
        <v>128</v>
      </c>
      <c r="L17" s="192" t="s">
        <v>128</v>
      </c>
      <c r="M17" s="193" t="s">
        <v>128</v>
      </c>
      <c r="N17" s="154" t="s">
        <v>128</v>
      </c>
      <c r="O17" s="154" t="s">
        <v>128</v>
      </c>
      <c r="P17" s="154" t="s">
        <v>128</v>
      </c>
      <c r="Q17" s="154" t="s">
        <v>128</v>
      </c>
      <c r="R17" s="154" t="s">
        <v>128</v>
      </c>
      <c r="S17" s="154" t="s">
        <v>128</v>
      </c>
      <c r="T17" s="154">
        <v>355725</v>
      </c>
      <c r="U17" s="194"/>
      <c r="V17" s="195" t="s">
        <v>285</v>
      </c>
    </row>
    <row r="18" spans="1:22" s="34" customFormat="1" ht="22.5" customHeight="1" x14ac:dyDescent="0.2">
      <c r="A18" s="189"/>
      <c r="B18" s="189">
        <v>123</v>
      </c>
      <c r="C18" s="190" t="s">
        <v>286</v>
      </c>
      <c r="D18" s="154">
        <v>47503</v>
      </c>
      <c r="E18" s="154" t="s">
        <v>128</v>
      </c>
      <c r="F18" s="154">
        <v>47503</v>
      </c>
      <c r="G18" s="191" t="s">
        <v>128</v>
      </c>
      <c r="H18" s="154" t="s">
        <v>128</v>
      </c>
      <c r="I18" s="154" t="s">
        <v>128</v>
      </c>
      <c r="J18" s="154" t="s">
        <v>128</v>
      </c>
      <c r="K18" s="154" t="s">
        <v>128</v>
      </c>
      <c r="L18" s="192" t="s">
        <v>128</v>
      </c>
      <c r="M18" s="193">
        <v>6</v>
      </c>
      <c r="N18" s="154" t="s">
        <v>128</v>
      </c>
      <c r="O18" s="154" t="s">
        <v>128</v>
      </c>
      <c r="P18" s="154" t="s">
        <v>128</v>
      </c>
      <c r="Q18" s="154" t="s">
        <v>128</v>
      </c>
      <c r="R18" s="154" t="s">
        <v>128</v>
      </c>
      <c r="S18" s="154" t="s">
        <v>128</v>
      </c>
      <c r="T18" s="154" t="s">
        <v>128</v>
      </c>
      <c r="U18" s="194"/>
      <c r="V18" s="195" t="s">
        <v>287</v>
      </c>
    </row>
    <row r="19" spans="1:22" s="34" customFormat="1" ht="22.5" customHeight="1" x14ac:dyDescent="0.2">
      <c r="A19" s="189"/>
      <c r="B19" s="189">
        <v>135</v>
      </c>
      <c r="C19" s="190" t="s">
        <v>11</v>
      </c>
      <c r="D19" s="154">
        <v>52245</v>
      </c>
      <c r="E19" s="154" t="s">
        <v>128</v>
      </c>
      <c r="F19" s="154">
        <v>52245</v>
      </c>
      <c r="G19" s="191" t="s">
        <v>128</v>
      </c>
      <c r="H19" s="154" t="s">
        <v>128</v>
      </c>
      <c r="I19" s="154" t="s">
        <v>128</v>
      </c>
      <c r="J19" s="154" t="s">
        <v>128</v>
      </c>
      <c r="K19" s="154" t="s">
        <v>128</v>
      </c>
      <c r="L19" s="192" t="s">
        <v>128</v>
      </c>
      <c r="M19" s="193" t="s">
        <v>128</v>
      </c>
      <c r="N19" s="154" t="s">
        <v>128</v>
      </c>
      <c r="O19" s="154" t="s">
        <v>128</v>
      </c>
      <c r="P19" s="154" t="s">
        <v>128</v>
      </c>
      <c r="Q19" s="154">
        <v>46551</v>
      </c>
      <c r="R19" s="154">
        <v>23242</v>
      </c>
      <c r="S19" s="154">
        <v>23309</v>
      </c>
      <c r="T19" s="154" t="s">
        <v>128</v>
      </c>
      <c r="U19" s="194"/>
      <c r="V19" s="195" t="s">
        <v>12</v>
      </c>
    </row>
    <row r="20" spans="1:22" s="34" customFormat="1" ht="22.5" customHeight="1" x14ac:dyDescent="0.2">
      <c r="A20" s="189"/>
      <c r="B20" s="189">
        <v>137</v>
      </c>
      <c r="C20" s="190" t="s">
        <v>15</v>
      </c>
      <c r="D20" s="154">
        <v>354451</v>
      </c>
      <c r="E20" s="154" t="s">
        <v>128</v>
      </c>
      <c r="F20" s="154">
        <v>354451</v>
      </c>
      <c r="G20" s="191" t="s">
        <v>128</v>
      </c>
      <c r="H20" s="154" t="s">
        <v>128</v>
      </c>
      <c r="I20" s="154" t="s">
        <v>128</v>
      </c>
      <c r="J20" s="154" t="s">
        <v>128</v>
      </c>
      <c r="K20" s="154" t="s">
        <v>128</v>
      </c>
      <c r="L20" s="192" t="s">
        <v>128</v>
      </c>
      <c r="M20" s="193" t="s">
        <v>128</v>
      </c>
      <c r="N20" s="154" t="s">
        <v>128</v>
      </c>
      <c r="O20" s="154" t="s">
        <v>128</v>
      </c>
      <c r="P20" s="154" t="s">
        <v>128</v>
      </c>
      <c r="Q20" s="154" t="s">
        <v>128</v>
      </c>
      <c r="R20" s="154" t="s">
        <v>128</v>
      </c>
      <c r="S20" s="154" t="s">
        <v>128</v>
      </c>
      <c r="T20" s="154" t="s">
        <v>128</v>
      </c>
      <c r="U20" s="194"/>
      <c r="V20" s="195" t="s">
        <v>16</v>
      </c>
    </row>
    <row r="21" spans="1:22" s="34" customFormat="1" ht="22.5" customHeight="1" x14ac:dyDescent="0.2">
      <c r="A21" s="189"/>
      <c r="B21" s="189">
        <v>138</v>
      </c>
      <c r="C21" s="190" t="s">
        <v>22</v>
      </c>
      <c r="D21" s="154">
        <v>311766</v>
      </c>
      <c r="E21" s="154" t="s">
        <v>128</v>
      </c>
      <c r="F21" s="154">
        <v>311766</v>
      </c>
      <c r="G21" s="191" t="s">
        <v>128</v>
      </c>
      <c r="H21" s="154" t="s">
        <v>128</v>
      </c>
      <c r="I21" s="154" t="s">
        <v>128</v>
      </c>
      <c r="J21" s="154" t="s">
        <v>128</v>
      </c>
      <c r="K21" s="154" t="s">
        <v>128</v>
      </c>
      <c r="L21" s="192" t="s">
        <v>128</v>
      </c>
      <c r="M21" s="193" t="s">
        <v>128</v>
      </c>
      <c r="N21" s="154" t="s">
        <v>128</v>
      </c>
      <c r="O21" s="154" t="s">
        <v>128</v>
      </c>
      <c r="P21" s="154" t="s">
        <v>128</v>
      </c>
      <c r="Q21" s="154">
        <v>47232</v>
      </c>
      <c r="R21" s="154">
        <v>34452</v>
      </c>
      <c r="S21" s="154">
        <v>12780</v>
      </c>
      <c r="T21" s="154" t="s">
        <v>128</v>
      </c>
      <c r="U21" s="194"/>
      <c r="V21" s="195" t="s">
        <v>23</v>
      </c>
    </row>
    <row r="22" spans="1:22" s="34" customFormat="1" ht="22.5" customHeight="1" x14ac:dyDescent="0.2">
      <c r="A22" s="189"/>
      <c r="B22" s="189">
        <v>140</v>
      </c>
      <c r="C22" s="190" t="s">
        <v>28</v>
      </c>
      <c r="D22" s="154">
        <v>292540</v>
      </c>
      <c r="E22" s="154" t="s">
        <v>128</v>
      </c>
      <c r="F22" s="154">
        <v>292540</v>
      </c>
      <c r="G22" s="191" t="s">
        <v>128</v>
      </c>
      <c r="H22" s="154" t="s">
        <v>128</v>
      </c>
      <c r="I22" s="154" t="s">
        <v>128</v>
      </c>
      <c r="J22" s="154" t="s">
        <v>128</v>
      </c>
      <c r="K22" s="154" t="s">
        <v>128</v>
      </c>
      <c r="L22" s="192" t="s">
        <v>128</v>
      </c>
      <c r="M22" s="193" t="s">
        <v>128</v>
      </c>
      <c r="N22" s="154" t="s">
        <v>128</v>
      </c>
      <c r="O22" s="154" t="s">
        <v>128</v>
      </c>
      <c r="P22" s="154" t="s">
        <v>128</v>
      </c>
      <c r="Q22" s="154">
        <v>46011</v>
      </c>
      <c r="R22" s="154">
        <v>34193</v>
      </c>
      <c r="S22" s="154">
        <v>11818</v>
      </c>
      <c r="T22" s="154">
        <v>151998</v>
      </c>
      <c r="U22" s="194"/>
      <c r="V22" s="195" t="s">
        <v>29</v>
      </c>
    </row>
    <row r="23" spans="1:22" s="34" customFormat="1" ht="22.5" customHeight="1" x14ac:dyDescent="0.2">
      <c r="A23" s="189"/>
      <c r="B23" s="189">
        <v>141</v>
      </c>
      <c r="C23" s="190" t="s">
        <v>32</v>
      </c>
      <c r="D23" s="154" t="s">
        <v>128</v>
      </c>
      <c r="E23" s="154" t="s">
        <v>128</v>
      </c>
      <c r="F23" s="154" t="s">
        <v>128</v>
      </c>
      <c r="G23" s="191" t="s">
        <v>128</v>
      </c>
      <c r="H23" s="154" t="s">
        <v>128</v>
      </c>
      <c r="I23" s="154" t="s">
        <v>128</v>
      </c>
      <c r="J23" s="154" t="s">
        <v>128</v>
      </c>
      <c r="K23" s="154" t="s">
        <v>128</v>
      </c>
      <c r="L23" s="192" t="s">
        <v>128</v>
      </c>
      <c r="M23" s="193" t="s">
        <v>128</v>
      </c>
      <c r="N23" s="154" t="s">
        <v>128</v>
      </c>
      <c r="O23" s="154" t="s">
        <v>128</v>
      </c>
      <c r="P23" s="154" t="s">
        <v>128</v>
      </c>
      <c r="Q23" s="154" t="s">
        <v>128</v>
      </c>
      <c r="R23" s="154" t="s">
        <v>128</v>
      </c>
      <c r="S23" s="154" t="s">
        <v>128</v>
      </c>
      <c r="T23" s="154">
        <v>128073</v>
      </c>
      <c r="U23" s="194"/>
      <c r="V23" s="195" t="s">
        <v>33</v>
      </c>
    </row>
    <row r="24" spans="1:22" s="34" customFormat="1" ht="22.5" customHeight="1" x14ac:dyDescent="0.2">
      <c r="A24" s="189"/>
      <c r="B24" s="189">
        <v>147</v>
      </c>
      <c r="C24" s="190" t="s">
        <v>34</v>
      </c>
      <c r="D24" s="154">
        <v>516293</v>
      </c>
      <c r="E24" s="154" t="s">
        <v>128</v>
      </c>
      <c r="F24" s="154">
        <v>516293</v>
      </c>
      <c r="G24" s="191" t="s">
        <v>128</v>
      </c>
      <c r="H24" s="154" t="s">
        <v>128</v>
      </c>
      <c r="I24" s="154" t="s">
        <v>128</v>
      </c>
      <c r="J24" s="154" t="s">
        <v>128</v>
      </c>
      <c r="K24" s="154" t="s">
        <v>128</v>
      </c>
      <c r="L24" s="192" t="s">
        <v>128</v>
      </c>
      <c r="M24" s="193" t="s">
        <v>128</v>
      </c>
      <c r="N24" s="154" t="s">
        <v>128</v>
      </c>
      <c r="O24" s="154" t="s">
        <v>128</v>
      </c>
      <c r="P24" s="154" t="s">
        <v>128</v>
      </c>
      <c r="Q24" s="154">
        <v>70636</v>
      </c>
      <c r="R24" s="154">
        <v>36052</v>
      </c>
      <c r="S24" s="154">
        <v>34584</v>
      </c>
      <c r="T24" s="154">
        <v>240998</v>
      </c>
      <c r="U24" s="194"/>
      <c r="V24" s="195" t="s">
        <v>35</v>
      </c>
    </row>
    <row r="25" spans="1:22" s="34" customFormat="1" ht="22.5" customHeight="1" x14ac:dyDescent="0.2">
      <c r="A25" s="328" t="s">
        <v>288</v>
      </c>
      <c r="B25" s="329"/>
      <c r="C25" s="330"/>
      <c r="D25" s="154">
        <v>254027</v>
      </c>
      <c r="E25" s="154" t="s">
        <v>128</v>
      </c>
      <c r="F25" s="154">
        <v>254027</v>
      </c>
      <c r="G25" s="191" t="s">
        <v>128</v>
      </c>
      <c r="H25" s="154" t="s">
        <v>128</v>
      </c>
      <c r="I25" s="154" t="s">
        <v>128</v>
      </c>
      <c r="J25" s="154" t="s">
        <v>128</v>
      </c>
      <c r="K25" s="154" t="s">
        <v>128</v>
      </c>
      <c r="L25" s="192" t="s">
        <v>128</v>
      </c>
      <c r="M25" s="193">
        <v>432</v>
      </c>
      <c r="N25" s="154" t="s">
        <v>128</v>
      </c>
      <c r="O25" s="154">
        <v>29</v>
      </c>
      <c r="P25" s="154" t="s">
        <v>128</v>
      </c>
      <c r="Q25" s="154" t="s">
        <v>128</v>
      </c>
      <c r="R25" s="154" t="s">
        <v>128</v>
      </c>
      <c r="S25" s="154" t="s">
        <v>128</v>
      </c>
      <c r="T25" s="154">
        <v>666457</v>
      </c>
      <c r="U25" s="331" t="s">
        <v>60</v>
      </c>
      <c r="V25" s="329"/>
    </row>
    <row r="26" spans="1:22" s="34" customFormat="1" ht="22.5" customHeight="1" x14ac:dyDescent="0.2">
      <c r="A26" s="189"/>
      <c r="B26" s="189">
        <v>207</v>
      </c>
      <c r="C26" s="190" t="s">
        <v>289</v>
      </c>
      <c r="D26" s="154">
        <v>114731</v>
      </c>
      <c r="E26" s="154" t="s">
        <v>128</v>
      </c>
      <c r="F26" s="154">
        <v>114731</v>
      </c>
      <c r="G26" s="191" t="s">
        <v>128</v>
      </c>
      <c r="H26" s="154" t="s">
        <v>128</v>
      </c>
      <c r="I26" s="154" t="s">
        <v>128</v>
      </c>
      <c r="J26" s="154" t="s">
        <v>128</v>
      </c>
      <c r="K26" s="154" t="s">
        <v>128</v>
      </c>
      <c r="L26" s="192" t="s">
        <v>128</v>
      </c>
      <c r="M26" s="193" t="s">
        <v>128</v>
      </c>
      <c r="N26" s="154" t="s">
        <v>128</v>
      </c>
      <c r="O26" s="154">
        <v>18</v>
      </c>
      <c r="P26" s="154" t="s">
        <v>128</v>
      </c>
      <c r="Q26" s="154" t="s">
        <v>128</v>
      </c>
      <c r="R26" s="154" t="s">
        <v>128</v>
      </c>
      <c r="S26" s="154" t="s">
        <v>128</v>
      </c>
      <c r="T26" s="154" t="s">
        <v>128</v>
      </c>
      <c r="U26" s="194"/>
      <c r="V26" s="195" t="s">
        <v>290</v>
      </c>
    </row>
    <row r="27" spans="1:22" s="34" customFormat="1" ht="22.5" customHeight="1" x14ac:dyDescent="0.2">
      <c r="A27" s="189"/>
      <c r="B27" s="189">
        <v>210</v>
      </c>
      <c r="C27" s="190" t="s">
        <v>291</v>
      </c>
      <c r="D27" s="154" t="s">
        <v>128</v>
      </c>
      <c r="E27" s="154" t="s">
        <v>128</v>
      </c>
      <c r="F27" s="154" t="s">
        <v>128</v>
      </c>
      <c r="G27" s="191" t="s">
        <v>128</v>
      </c>
      <c r="H27" s="154" t="s">
        <v>128</v>
      </c>
      <c r="I27" s="154" t="s">
        <v>128</v>
      </c>
      <c r="J27" s="154" t="s">
        <v>128</v>
      </c>
      <c r="K27" s="154" t="s">
        <v>128</v>
      </c>
      <c r="L27" s="192" t="s">
        <v>128</v>
      </c>
      <c r="M27" s="193">
        <v>348</v>
      </c>
      <c r="N27" s="154" t="s">
        <v>128</v>
      </c>
      <c r="O27" s="154" t="s">
        <v>128</v>
      </c>
      <c r="P27" s="154" t="s">
        <v>128</v>
      </c>
      <c r="Q27" s="154" t="s">
        <v>128</v>
      </c>
      <c r="R27" s="154" t="s">
        <v>128</v>
      </c>
      <c r="S27" s="154" t="s">
        <v>128</v>
      </c>
      <c r="T27" s="154" t="s">
        <v>128</v>
      </c>
      <c r="U27" s="194"/>
      <c r="V27" s="195" t="s">
        <v>292</v>
      </c>
    </row>
    <row r="28" spans="1:22" s="34" customFormat="1" ht="22.5" customHeight="1" x14ac:dyDescent="0.2">
      <c r="A28" s="189"/>
      <c r="B28" s="189">
        <v>213</v>
      </c>
      <c r="C28" s="190" t="s">
        <v>293</v>
      </c>
      <c r="D28" s="154" t="s">
        <v>128</v>
      </c>
      <c r="E28" s="154" t="s">
        <v>128</v>
      </c>
      <c r="F28" s="154" t="s">
        <v>128</v>
      </c>
      <c r="G28" s="191" t="s">
        <v>128</v>
      </c>
      <c r="H28" s="154" t="s">
        <v>128</v>
      </c>
      <c r="I28" s="154" t="s">
        <v>128</v>
      </c>
      <c r="J28" s="154" t="s">
        <v>128</v>
      </c>
      <c r="K28" s="154" t="s">
        <v>128</v>
      </c>
      <c r="L28" s="192" t="s">
        <v>128</v>
      </c>
      <c r="M28" s="193">
        <v>34</v>
      </c>
      <c r="N28" s="154" t="s">
        <v>128</v>
      </c>
      <c r="O28" s="154">
        <v>11</v>
      </c>
      <c r="P28" s="154" t="s">
        <v>128</v>
      </c>
      <c r="Q28" s="154" t="s">
        <v>128</v>
      </c>
      <c r="R28" s="154" t="s">
        <v>128</v>
      </c>
      <c r="S28" s="154" t="s">
        <v>128</v>
      </c>
      <c r="T28" s="154" t="s">
        <v>128</v>
      </c>
      <c r="U28" s="194"/>
      <c r="V28" s="195" t="s">
        <v>294</v>
      </c>
    </row>
    <row r="29" spans="1:22" s="34" customFormat="1" ht="22.5" customHeight="1" x14ac:dyDescent="0.2">
      <c r="A29" s="189"/>
      <c r="B29" s="189">
        <v>218</v>
      </c>
      <c r="C29" s="190" t="s">
        <v>295</v>
      </c>
      <c r="D29" s="154">
        <v>79751</v>
      </c>
      <c r="E29" s="154" t="s">
        <v>128</v>
      </c>
      <c r="F29" s="154">
        <v>79751</v>
      </c>
      <c r="G29" s="191" t="s">
        <v>128</v>
      </c>
      <c r="H29" s="154" t="s">
        <v>128</v>
      </c>
      <c r="I29" s="154" t="s">
        <v>128</v>
      </c>
      <c r="J29" s="154" t="s">
        <v>128</v>
      </c>
      <c r="K29" s="154" t="s">
        <v>128</v>
      </c>
      <c r="L29" s="192" t="s">
        <v>128</v>
      </c>
      <c r="M29" s="193" t="s">
        <v>128</v>
      </c>
      <c r="N29" s="154" t="s">
        <v>128</v>
      </c>
      <c r="O29" s="154" t="s">
        <v>128</v>
      </c>
      <c r="P29" s="154" t="s">
        <v>128</v>
      </c>
      <c r="Q29" s="154" t="s">
        <v>128</v>
      </c>
      <c r="R29" s="154" t="s">
        <v>128</v>
      </c>
      <c r="S29" s="154" t="s">
        <v>128</v>
      </c>
      <c r="T29" s="154" t="s">
        <v>128</v>
      </c>
      <c r="U29" s="194"/>
      <c r="V29" s="195" t="s">
        <v>296</v>
      </c>
    </row>
    <row r="30" spans="1:22" s="34" customFormat="1" ht="22.5" customHeight="1" x14ac:dyDescent="0.2">
      <c r="A30" s="189"/>
      <c r="B30" s="189">
        <v>220</v>
      </c>
      <c r="C30" s="190" t="s">
        <v>297</v>
      </c>
      <c r="D30" s="154" t="s">
        <v>128</v>
      </c>
      <c r="E30" s="154" t="s">
        <v>128</v>
      </c>
      <c r="F30" s="154" t="s">
        <v>128</v>
      </c>
      <c r="G30" s="191" t="s">
        <v>128</v>
      </c>
      <c r="H30" s="154" t="s">
        <v>128</v>
      </c>
      <c r="I30" s="154" t="s">
        <v>128</v>
      </c>
      <c r="J30" s="154" t="s">
        <v>128</v>
      </c>
      <c r="K30" s="154" t="s">
        <v>128</v>
      </c>
      <c r="L30" s="192" t="s">
        <v>128</v>
      </c>
      <c r="M30" s="193">
        <v>50</v>
      </c>
      <c r="N30" s="154" t="s">
        <v>128</v>
      </c>
      <c r="O30" s="154" t="s">
        <v>128</v>
      </c>
      <c r="P30" s="154" t="s">
        <v>128</v>
      </c>
      <c r="Q30" s="154" t="s">
        <v>128</v>
      </c>
      <c r="R30" s="154" t="s">
        <v>128</v>
      </c>
      <c r="S30" s="154" t="s">
        <v>128</v>
      </c>
      <c r="T30" s="154" t="s">
        <v>128</v>
      </c>
      <c r="U30" s="194"/>
      <c r="V30" s="195" t="s">
        <v>298</v>
      </c>
    </row>
    <row r="31" spans="1:22" s="34" customFormat="1" ht="22.5" customHeight="1" x14ac:dyDescent="0.2">
      <c r="A31" s="189"/>
      <c r="B31" s="189">
        <v>224</v>
      </c>
      <c r="C31" s="190" t="s">
        <v>61</v>
      </c>
      <c r="D31" s="154">
        <v>59545</v>
      </c>
      <c r="E31" s="154" t="s">
        <v>128</v>
      </c>
      <c r="F31" s="154">
        <v>59545</v>
      </c>
      <c r="G31" s="191" t="s">
        <v>128</v>
      </c>
      <c r="H31" s="154" t="s">
        <v>128</v>
      </c>
      <c r="I31" s="154" t="s">
        <v>128</v>
      </c>
      <c r="J31" s="154" t="s">
        <v>128</v>
      </c>
      <c r="K31" s="154" t="s">
        <v>128</v>
      </c>
      <c r="L31" s="192" t="s">
        <v>128</v>
      </c>
      <c r="M31" s="193" t="s">
        <v>128</v>
      </c>
      <c r="N31" s="154" t="s">
        <v>128</v>
      </c>
      <c r="O31" s="154" t="s">
        <v>128</v>
      </c>
      <c r="P31" s="154" t="s">
        <v>128</v>
      </c>
      <c r="Q31" s="154" t="s">
        <v>128</v>
      </c>
      <c r="R31" s="154" t="s">
        <v>128</v>
      </c>
      <c r="S31" s="154" t="s">
        <v>128</v>
      </c>
      <c r="T31" s="154">
        <v>666457</v>
      </c>
      <c r="U31" s="194"/>
      <c r="V31" s="195" t="s">
        <v>62</v>
      </c>
    </row>
    <row r="32" spans="1:22" s="34" customFormat="1" ht="22.5" customHeight="1" x14ac:dyDescent="0.2">
      <c r="A32" s="328" t="s">
        <v>299</v>
      </c>
      <c r="B32" s="329"/>
      <c r="C32" s="330"/>
      <c r="D32" s="154">
        <v>316754</v>
      </c>
      <c r="E32" s="154" t="s">
        <v>128</v>
      </c>
      <c r="F32" s="154">
        <v>316754</v>
      </c>
      <c r="G32" s="191" t="s">
        <v>128</v>
      </c>
      <c r="H32" s="154" t="s">
        <v>128</v>
      </c>
      <c r="I32" s="154" t="s">
        <v>128</v>
      </c>
      <c r="J32" s="154" t="s">
        <v>128</v>
      </c>
      <c r="K32" s="154" t="s">
        <v>128</v>
      </c>
      <c r="L32" s="192" t="s">
        <v>128</v>
      </c>
      <c r="M32" s="193">
        <v>2198</v>
      </c>
      <c r="N32" s="154" t="s">
        <v>128</v>
      </c>
      <c r="O32" s="154">
        <v>93</v>
      </c>
      <c r="P32" s="154">
        <v>225</v>
      </c>
      <c r="Q32" s="154">
        <v>882974</v>
      </c>
      <c r="R32" s="154">
        <v>827924</v>
      </c>
      <c r="S32" s="154">
        <v>55050</v>
      </c>
      <c r="T32" s="154">
        <v>639851</v>
      </c>
      <c r="U32" s="331" t="s">
        <v>300</v>
      </c>
      <c r="V32" s="329"/>
    </row>
    <row r="33" spans="1:22" s="34" customFormat="1" ht="22.5" customHeight="1" x14ac:dyDescent="0.2">
      <c r="A33" s="189"/>
      <c r="B33" s="189">
        <v>302</v>
      </c>
      <c r="C33" s="190" t="s">
        <v>301</v>
      </c>
      <c r="D33" s="154" t="s">
        <v>128</v>
      </c>
      <c r="E33" s="154" t="s">
        <v>128</v>
      </c>
      <c r="F33" s="154" t="s">
        <v>128</v>
      </c>
      <c r="G33" s="191" t="s">
        <v>128</v>
      </c>
      <c r="H33" s="154" t="s">
        <v>128</v>
      </c>
      <c r="I33" s="154" t="s">
        <v>128</v>
      </c>
      <c r="J33" s="154" t="s">
        <v>128</v>
      </c>
      <c r="K33" s="154" t="s">
        <v>128</v>
      </c>
      <c r="L33" s="192" t="s">
        <v>128</v>
      </c>
      <c r="M33" s="193" t="s">
        <v>128</v>
      </c>
      <c r="N33" s="154" t="s">
        <v>128</v>
      </c>
      <c r="O33" s="154" t="s">
        <v>128</v>
      </c>
      <c r="P33" s="154" t="s">
        <v>128</v>
      </c>
      <c r="Q33" s="154">
        <v>121976</v>
      </c>
      <c r="R33" s="154">
        <v>121976</v>
      </c>
      <c r="S33" s="154" t="s">
        <v>128</v>
      </c>
      <c r="T33" s="154" t="s">
        <v>128</v>
      </c>
      <c r="U33" s="194"/>
      <c r="V33" s="195" t="s">
        <v>302</v>
      </c>
    </row>
    <row r="34" spans="1:22" s="34" customFormat="1" ht="22.5" customHeight="1" x14ac:dyDescent="0.2">
      <c r="A34" s="189"/>
      <c r="B34" s="189">
        <v>304</v>
      </c>
      <c r="C34" s="190" t="s">
        <v>303</v>
      </c>
      <c r="D34" s="154">
        <v>316754</v>
      </c>
      <c r="E34" s="154" t="s">
        <v>128</v>
      </c>
      <c r="F34" s="154">
        <v>316754</v>
      </c>
      <c r="G34" s="191" t="s">
        <v>128</v>
      </c>
      <c r="H34" s="154" t="s">
        <v>128</v>
      </c>
      <c r="I34" s="154" t="s">
        <v>128</v>
      </c>
      <c r="J34" s="154" t="s">
        <v>128</v>
      </c>
      <c r="K34" s="154" t="s">
        <v>128</v>
      </c>
      <c r="L34" s="192" t="s">
        <v>128</v>
      </c>
      <c r="M34" s="193">
        <v>2198</v>
      </c>
      <c r="N34" s="154" t="s">
        <v>128</v>
      </c>
      <c r="O34" s="154">
        <v>93</v>
      </c>
      <c r="P34" s="154">
        <v>225</v>
      </c>
      <c r="Q34" s="154">
        <v>760998</v>
      </c>
      <c r="R34" s="154">
        <v>705948</v>
      </c>
      <c r="S34" s="154">
        <v>55050</v>
      </c>
      <c r="T34" s="154">
        <v>589456</v>
      </c>
      <c r="U34" s="194"/>
      <c r="V34" s="195" t="s">
        <v>304</v>
      </c>
    </row>
    <row r="35" spans="1:22" s="34" customFormat="1" ht="22.5" customHeight="1" x14ac:dyDescent="0.2">
      <c r="A35" s="189"/>
      <c r="B35" s="189">
        <v>320</v>
      </c>
      <c r="C35" s="190" t="s">
        <v>305</v>
      </c>
      <c r="D35" s="154" t="s">
        <v>128</v>
      </c>
      <c r="E35" s="154" t="s">
        <v>128</v>
      </c>
      <c r="F35" s="154" t="s">
        <v>128</v>
      </c>
      <c r="G35" s="191" t="s">
        <v>128</v>
      </c>
      <c r="H35" s="154" t="s">
        <v>128</v>
      </c>
      <c r="I35" s="154" t="s">
        <v>128</v>
      </c>
      <c r="J35" s="154" t="s">
        <v>128</v>
      </c>
      <c r="K35" s="154" t="s">
        <v>128</v>
      </c>
      <c r="L35" s="192" t="s">
        <v>128</v>
      </c>
      <c r="M35" s="193" t="s">
        <v>128</v>
      </c>
      <c r="N35" s="154" t="s">
        <v>128</v>
      </c>
      <c r="O35" s="154" t="s">
        <v>128</v>
      </c>
      <c r="P35" s="154" t="s">
        <v>128</v>
      </c>
      <c r="Q35" s="154" t="s">
        <v>128</v>
      </c>
      <c r="R35" s="154" t="s">
        <v>128</v>
      </c>
      <c r="S35" s="154" t="s">
        <v>128</v>
      </c>
      <c r="T35" s="154">
        <v>50395</v>
      </c>
      <c r="U35" s="194"/>
      <c r="V35" s="195" t="s">
        <v>306</v>
      </c>
    </row>
    <row r="36" spans="1:22" s="34" customFormat="1" ht="22.5" customHeight="1" x14ac:dyDescent="0.2">
      <c r="A36" s="328" t="s">
        <v>307</v>
      </c>
      <c r="B36" s="329"/>
      <c r="C36" s="330"/>
      <c r="D36" s="154">
        <v>154149</v>
      </c>
      <c r="E36" s="154" t="s">
        <v>128</v>
      </c>
      <c r="F36" s="154">
        <v>154149</v>
      </c>
      <c r="G36" s="191" t="s">
        <v>128</v>
      </c>
      <c r="H36" s="154" t="s">
        <v>128</v>
      </c>
      <c r="I36" s="154" t="s">
        <v>128</v>
      </c>
      <c r="J36" s="154" t="s">
        <v>128</v>
      </c>
      <c r="K36" s="154" t="s">
        <v>128</v>
      </c>
      <c r="L36" s="192" t="s">
        <v>128</v>
      </c>
      <c r="M36" s="193" t="s">
        <v>128</v>
      </c>
      <c r="N36" s="154" t="s">
        <v>128</v>
      </c>
      <c r="O36" s="154" t="s">
        <v>128</v>
      </c>
      <c r="P36" s="154" t="s">
        <v>128</v>
      </c>
      <c r="Q36" s="154" t="s">
        <v>128</v>
      </c>
      <c r="R36" s="154" t="s">
        <v>128</v>
      </c>
      <c r="S36" s="154" t="s">
        <v>128</v>
      </c>
      <c r="T36" s="154" t="s">
        <v>128</v>
      </c>
      <c r="U36" s="331" t="s">
        <v>308</v>
      </c>
      <c r="V36" s="329"/>
    </row>
    <row r="37" spans="1:22" s="34" customFormat="1" ht="22.5" customHeight="1" x14ac:dyDescent="0.2">
      <c r="A37" s="189"/>
      <c r="B37" s="189">
        <v>407</v>
      </c>
      <c r="C37" s="190" t="s">
        <v>309</v>
      </c>
      <c r="D37" s="154">
        <v>154149</v>
      </c>
      <c r="E37" s="154" t="s">
        <v>128</v>
      </c>
      <c r="F37" s="154">
        <v>154149</v>
      </c>
      <c r="G37" s="191" t="s">
        <v>128</v>
      </c>
      <c r="H37" s="154" t="s">
        <v>128</v>
      </c>
      <c r="I37" s="154" t="s">
        <v>128</v>
      </c>
      <c r="J37" s="154" t="s">
        <v>128</v>
      </c>
      <c r="K37" s="154" t="s">
        <v>128</v>
      </c>
      <c r="L37" s="192" t="s">
        <v>128</v>
      </c>
      <c r="M37" s="193" t="s">
        <v>128</v>
      </c>
      <c r="N37" s="154" t="s">
        <v>128</v>
      </c>
      <c r="O37" s="154" t="s">
        <v>128</v>
      </c>
      <c r="P37" s="154" t="s">
        <v>128</v>
      </c>
      <c r="Q37" s="154" t="s">
        <v>128</v>
      </c>
      <c r="R37" s="154" t="s">
        <v>128</v>
      </c>
      <c r="S37" s="154" t="s">
        <v>128</v>
      </c>
      <c r="T37" s="154" t="s">
        <v>128</v>
      </c>
      <c r="U37" s="194"/>
      <c r="V37" s="195" t="s">
        <v>310</v>
      </c>
    </row>
    <row r="38" spans="1:22" s="34" customFormat="1" ht="22.5" customHeight="1" x14ac:dyDescent="0.2">
      <c r="A38" s="328" t="s">
        <v>311</v>
      </c>
      <c r="B38" s="329"/>
      <c r="C38" s="330"/>
      <c r="D38" s="154">
        <v>96445</v>
      </c>
      <c r="E38" s="154" t="s">
        <v>128</v>
      </c>
      <c r="F38" s="154">
        <v>96445</v>
      </c>
      <c r="G38" s="191" t="s">
        <v>128</v>
      </c>
      <c r="H38" s="154" t="s">
        <v>128</v>
      </c>
      <c r="I38" s="154" t="s">
        <v>128</v>
      </c>
      <c r="J38" s="154" t="s">
        <v>128</v>
      </c>
      <c r="K38" s="154" t="s">
        <v>128</v>
      </c>
      <c r="L38" s="192" t="s">
        <v>128</v>
      </c>
      <c r="M38" s="193" t="s">
        <v>128</v>
      </c>
      <c r="N38" s="154" t="s">
        <v>128</v>
      </c>
      <c r="O38" s="154" t="s">
        <v>128</v>
      </c>
      <c r="P38" s="154" t="s">
        <v>128</v>
      </c>
      <c r="Q38" s="154" t="s">
        <v>128</v>
      </c>
      <c r="R38" s="154" t="s">
        <v>128</v>
      </c>
      <c r="S38" s="154" t="s">
        <v>128</v>
      </c>
      <c r="T38" s="154" t="s">
        <v>128</v>
      </c>
      <c r="U38" s="331" t="s">
        <v>312</v>
      </c>
      <c r="V38" s="329"/>
    </row>
    <row r="39" spans="1:22" s="34" customFormat="1" ht="22.5" customHeight="1" x14ac:dyDescent="0.2">
      <c r="A39" s="189"/>
      <c r="B39" s="189">
        <v>506</v>
      </c>
      <c r="C39" s="190" t="s">
        <v>313</v>
      </c>
      <c r="D39" s="154">
        <v>96445</v>
      </c>
      <c r="E39" s="154" t="s">
        <v>128</v>
      </c>
      <c r="F39" s="154">
        <v>96445</v>
      </c>
      <c r="G39" s="191" t="s">
        <v>128</v>
      </c>
      <c r="H39" s="154" t="s">
        <v>128</v>
      </c>
      <c r="I39" s="154" t="s">
        <v>128</v>
      </c>
      <c r="J39" s="154" t="s">
        <v>128</v>
      </c>
      <c r="K39" s="154" t="s">
        <v>128</v>
      </c>
      <c r="L39" s="192" t="s">
        <v>128</v>
      </c>
      <c r="M39" s="193" t="s">
        <v>128</v>
      </c>
      <c r="N39" s="154" t="s">
        <v>128</v>
      </c>
      <c r="O39" s="154" t="s">
        <v>128</v>
      </c>
      <c r="P39" s="154" t="s">
        <v>128</v>
      </c>
      <c r="Q39" s="154" t="s">
        <v>128</v>
      </c>
      <c r="R39" s="154" t="s">
        <v>128</v>
      </c>
      <c r="S39" s="154" t="s">
        <v>128</v>
      </c>
      <c r="T39" s="154" t="s">
        <v>128</v>
      </c>
      <c r="U39" s="194"/>
      <c r="V39" s="195" t="s">
        <v>314</v>
      </c>
    </row>
    <row r="40" spans="1:22" s="34" customFormat="1" ht="22.5" customHeight="1" x14ac:dyDescent="0.2">
      <c r="A40" s="328" t="s">
        <v>77</v>
      </c>
      <c r="B40" s="329"/>
      <c r="C40" s="330"/>
      <c r="D40" s="154">
        <v>79372</v>
      </c>
      <c r="E40" s="154" t="s">
        <v>128</v>
      </c>
      <c r="F40" s="154">
        <v>79372</v>
      </c>
      <c r="G40" s="191" t="s">
        <v>128</v>
      </c>
      <c r="H40" s="154" t="s">
        <v>128</v>
      </c>
      <c r="I40" s="154" t="s">
        <v>128</v>
      </c>
      <c r="J40" s="154" t="s">
        <v>128</v>
      </c>
      <c r="K40" s="154" t="s">
        <v>128</v>
      </c>
      <c r="L40" s="192" t="s">
        <v>128</v>
      </c>
      <c r="M40" s="193" t="s">
        <v>128</v>
      </c>
      <c r="N40" s="154" t="s">
        <v>128</v>
      </c>
      <c r="O40" s="154" t="s">
        <v>128</v>
      </c>
      <c r="P40" s="154" t="s">
        <v>128</v>
      </c>
      <c r="Q40" s="154">
        <v>66129</v>
      </c>
      <c r="R40" s="154">
        <v>33678</v>
      </c>
      <c r="S40" s="154">
        <v>32451</v>
      </c>
      <c r="T40" s="154">
        <v>2590712</v>
      </c>
      <c r="U40" s="331" t="s">
        <v>315</v>
      </c>
      <c r="V40" s="329"/>
    </row>
    <row r="41" spans="1:22" s="34" customFormat="1" ht="22.5" customHeight="1" x14ac:dyDescent="0.2">
      <c r="A41" s="189"/>
      <c r="B41" s="189">
        <v>601</v>
      </c>
      <c r="C41" s="190" t="s">
        <v>79</v>
      </c>
      <c r="D41" s="154">
        <v>50976</v>
      </c>
      <c r="E41" s="154" t="s">
        <v>128</v>
      </c>
      <c r="F41" s="154">
        <v>50976</v>
      </c>
      <c r="G41" s="191" t="s">
        <v>128</v>
      </c>
      <c r="H41" s="154" t="s">
        <v>128</v>
      </c>
      <c r="I41" s="154" t="s">
        <v>128</v>
      </c>
      <c r="J41" s="154" t="s">
        <v>128</v>
      </c>
      <c r="K41" s="154" t="s">
        <v>128</v>
      </c>
      <c r="L41" s="192" t="s">
        <v>128</v>
      </c>
      <c r="M41" s="193" t="s">
        <v>128</v>
      </c>
      <c r="N41" s="154" t="s">
        <v>128</v>
      </c>
      <c r="O41" s="154" t="s">
        <v>128</v>
      </c>
      <c r="P41" s="154" t="s">
        <v>128</v>
      </c>
      <c r="Q41" s="154">
        <v>66129</v>
      </c>
      <c r="R41" s="154">
        <v>33678</v>
      </c>
      <c r="S41" s="154">
        <v>32451</v>
      </c>
      <c r="T41" s="154">
        <v>2304051</v>
      </c>
      <c r="U41" s="194"/>
      <c r="V41" s="195" t="s">
        <v>80</v>
      </c>
    </row>
    <row r="42" spans="1:22" s="34" customFormat="1" ht="22.5" customHeight="1" thickBot="1" x14ac:dyDescent="0.25">
      <c r="A42" s="189"/>
      <c r="B42" s="189">
        <v>602</v>
      </c>
      <c r="C42" s="190" t="s">
        <v>84</v>
      </c>
      <c r="D42" s="154">
        <v>28396</v>
      </c>
      <c r="E42" s="154" t="s">
        <v>128</v>
      </c>
      <c r="F42" s="154">
        <v>28396</v>
      </c>
      <c r="G42" s="191" t="s">
        <v>128</v>
      </c>
      <c r="H42" s="154" t="s">
        <v>128</v>
      </c>
      <c r="I42" s="154" t="s">
        <v>128</v>
      </c>
      <c r="J42" s="154" t="s">
        <v>128</v>
      </c>
      <c r="K42" s="154" t="s">
        <v>128</v>
      </c>
      <c r="L42" s="192" t="s">
        <v>128</v>
      </c>
      <c r="M42" s="193" t="s">
        <v>128</v>
      </c>
      <c r="N42" s="154" t="s">
        <v>128</v>
      </c>
      <c r="O42" s="154" t="s">
        <v>128</v>
      </c>
      <c r="P42" s="154" t="s">
        <v>128</v>
      </c>
      <c r="Q42" s="154" t="s">
        <v>128</v>
      </c>
      <c r="R42" s="154" t="s">
        <v>128</v>
      </c>
      <c r="S42" s="154" t="s">
        <v>128</v>
      </c>
      <c r="T42" s="154">
        <v>286661</v>
      </c>
      <c r="U42" s="194"/>
      <c r="V42" s="195" t="s">
        <v>85</v>
      </c>
    </row>
    <row r="43" spans="1:22" s="34" customFormat="1" ht="11.25" customHeight="1" thickBot="1" x14ac:dyDescent="0.25">
      <c r="A43" s="205"/>
      <c r="B43" s="205"/>
      <c r="C43" s="206"/>
      <c r="D43" s="207"/>
      <c r="E43" s="207"/>
      <c r="F43" s="207"/>
      <c r="G43" s="208"/>
      <c r="H43" s="207"/>
      <c r="I43" s="207"/>
      <c r="J43" s="207"/>
      <c r="K43" s="207"/>
      <c r="L43" s="209"/>
      <c r="M43" s="210"/>
      <c r="N43" s="207"/>
      <c r="O43" s="207"/>
      <c r="P43" s="207"/>
      <c r="Q43" s="207"/>
      <c r="R43" s="207"/>
      <c r="S43" s="207"/>
      <c r="T43" s="207"/>
      <c r="U43" s="211"/>
      <c r="V43" s="212"/>
    </row>
    <row r="44" spans="1:22" s="34" customFormat="1" ht="22.5" customHeight="1" thickBot="1" x14ac:dyDescent="0.25">
      <c r="A44" s="196"/>
      <c r="B44" s="213" t="s">
        <v>316</v>
      </c>
      <c r="C44" s="197"/>
      <c r="D44" s="198">
        <v>122133</v>
      </c>
      <c r="E44" s="198" t="s">
        <v>128</v>
      </c>
      <c r="F44" s="198" t="s">
        <v>128</v>
      </c>
      <c r="G44" s="199">
        <v>122133</v>
      </c>
      <c r="H44" s="198" t="s">
        <v>128</v>
      </c>
      <c r="I44" s="198" t="s">
        <v>128</v>
      </c>
      <c r="J44" s="198" t="s">
        <v>128</v>
      </c>
      <c r="K44" s="198" t="s">
        <v>128</v>
      </c>
      <c r="L44" s="200" t="s">
        <v>128</v>
      </c>
      <c r="M44" s="201">
        <v>1652</v>
      </c>
      <c r="N44" s="198" t="s">
        <v>128</v>
      </c>
      <c r="O44" s="198" t="s">
        <v>128</v>
      </c>
      <c r="P44" s="198" t="s">
        <v>128</v>
      </c>
      <c r="Q44" s="198" t="s">
        <v>128</v>
      </c>
      <c r="R44" s="198" t="s">
        <v>128</v>
      </c>
      <c r="S44" s="198" t="s">
        <v>128</v>
      </c>
      <c r="T44" s="198" t="s">
        <v>128</v>
      </c>
      <c r="U44" s="202"/>
      <c r="V44" s="214" t="s">
        <v>317</v>
      </c>
    </row>
    <row r="45" spans="1:22" ht="18.649999999999999" customHeight="1" x14ac:dyDescent="0.2">
      <c r="A45" s="164" t="s">
        <v>407</v>
      </c>
      <c r="V45" s="165" t="s">
        <v>408</v>
      </c>
    </row>
    <row r="73" ht="5.25" customHeight="1" x14ac:dyDescent="0.2"/>
  </sheetData>
  <mergeCells count="16">
    <mergeCell ref="A2:C5"/>
    <mergeCell ref="U2:V5"/>
    <mergeCell ref="A7:C7"/>
    <mergeCell ref="U7:V7"/>
    <mergeCell ref="A8:C8"/>
    <mergeCell ref="U8:V8"/>
    <mergeCell ref="A38:C38"/>
    <mergeCell ref="U38:V38"/>
    <mergeCell ref="A40:C40"/>
    <mergeCell ref="U40:V40"/>
    <mergeCell ref="A25:C25"/>
    <mergeCell ref="U25:V25"/>
    <mergeCell ref="A32:C32"/>
    <mergeCell ref="U32:V32"/>
    <mergeCell ref="A36:C36"/>
    <mergeCell ref="U36:V36"/>
  </mergeCells>
  <phoneticPr fontId="2"/>
  <pageMargins left="0.59055118110236227" right="0.51" top="0.59055118110236227" bottom="0.59055118110236227" header="0.51181102362204722" footer="0.51181102362204722"/>
  <pageSetup paperSize="9" scale="81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V88"/>
  <sheetViews>
    <sheetView view="pageBreakPreview" zoomScale="60" zoomScaleNormal="85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 activeCell="H45" sqref="H45"/>
    </sheetView>
  </sheetViews>
  <sheetFormatPr defaultColWidth="8" defaultRowHeight="12" x14ac:dyDescent="0.2"/>
  <cols>
    <col min="1" max="1" width="3.26953125" style="9" customWidth="1"/>
    <col min="2" max="2" width="3.36328125" style="62" customWidth="1"/>
    <col min="3" max="3" width="14.6328125" style="9" customWidth="1"/>
    <col min="4" max="12" width="9.7265625" style="9" customWidth="1"/>
    <col min="13" max="13" width="10.7265625" style="9" customWidth="1"/>
    <col min="14" max="20" width="9.7265625" style="9" customWidth="1"/>
    <col min="21" max="21" width="4.453125" style="9" customWidth="1"/>
    <col min="22" max="22" width="27.36328125" style="9" customWidth="1"/>
    <col min="23" max="16384" width="8" style="9"/>
  </cols>
  <sheetData>
    <row r="1" spans="1:22" s="2" customFormat="1" ht="18.75" customHeight="1" thickBot="1" x14ac:dyDescent="0.25">
      <c r="A1" s="166" t="s">
        <v>318</v>
      </c>
      <c r="B1" s="167"/>
      <c r="C1" s="166"/>
      <c r="D1" s="215"/>
      <c r="E1" s="170"/>
      <c r="F1" s="171"/>
      <c r="G1" s="172"/>
      <c r="H1" s="4"/>
      <c r="I1" s="89"/>
      <c r="J1" s="166"/>
      <c r="K1" s="166"/>
      <c r="L1" s="166"/>
      <c r="M1" s="166" t="s">
        <v>201</v>
      </c>
      <c r="N1" s="166" t="s">
        <v>201</v>
      </c>
      <c r="O1" s="166"/>
      <c r="Q1" s="166"/>
      <c r="R1" s="166"/>
      <c r="S1" s="166"/>
      <c r="T1" s="166"/>
      <c r="U1" s="166"/>
      <c r="V1" s="216" t="s">
        <v>319</v>
      </c>
    </row>
    <row r="2" spans="1:22" s="34" customFormat="1" ht="11.25" customHeight="1" x14ac:dyDescent="0.2">
      <c r="A2" s="350" t="s">
        <v>241</v>
      </c>
      <c r="B2" s="350"/>
      <c r="C2" s="351"/>
      <c r="D2" s="178"/>
      <c r="E2" s="175"/>
      <c r="F2" s="175"/>
      <c r="G2" s="175"/>
      <c r="H2" s="175"/>
      <c r="I2" s="175"/>
      <c r="J2" s="175"/>
      <c r="K2" s="175"/>
      <c r="L2" s="175"/>
      <c r="M2" s="176"/>
      <c r="N2" s="178"/>
      <c r="O2" s="174"/>
      <c r="P2" s="177"/>
      <c r="Q2" s="174"/>
      <c r="R2" s="178"/>
      <c r="S2" s="178"/>
      <c r="T2" s="177"/>
      <c r="U2" s="338" t="s">
        <v>320</v>
      </c>
      <c r="V2" s="339"/>
    </row>
    <row r="3" spans="1:22" s="34" customFormat="1" ht="11.25" customHeight="1" x14ac:dyDescent="0.2">
      <c r="A3" s="334"/>
      <c r="B3" s="334"/>
      <c r="C3" s="335"/>
      <c r="D3" s="217" t="s">
        <v>205</v>
      </c>
      <c r="E3" s="179" t="s">
        <v>243</v>
      </c>
      <c r="F3" s="179" t="s">
        <v>207</v>
      </c>
      <c r="G3" s="179" t="s">
        <v>244</v>
      </c>
      <c r="H3" s="179" t="s">
        <v>209</v>
      </c>
      <c r="I3" s="179" t="s">
        <v>210</v>
      </c>
      <c r="J3" s="179" t="s">
        <v>245</v>
      </c>
      <c r="K3" s="180"/>
      <c r="L3" s="180"/>
      <c r="M3" s="182" t="s">
        <v>212</v>
      </c>
      <c r="N3" s="217" t="s">
        <v>246</v>
      </c>
      <c r="O3" s="179" t="s">
        <v>247</v>
      </c>
      <c r="P3" s="183" t="s">
        <v>248</v>
      </c>
      <c r="Q3" s="179" t="s">
        <v>249</v>
      </c>
      <c r="R3" s="180"/>
      <c r="S3" s="180"/>
      <c r="T3" s="183" t="s">
        <v>250</v>
      </c>
      <c r="U3" s="340"/>
      <c r="V3" s="354"/>
    </row>
    <row r="4" spans="1:22" s="34" customFormat="1" ht="11.25" customHeight="1" x14ac:dyDescent="0.2">
      <c r="A4" s="334"/>
      <c r="B4" s="334"/>
      <c r="C4" s="335"/>
      <c r="D4" s="217" t="s">
        <v>146</v>
      </c>
      <c r="E4" s="179" t="s">
        <v>251</v>
      </c>
      <c r="F4" s="179" t="s">
        <v>251</v>
      </c>
      <c r="G4" s="179" t="s">
        <v>252</v>
      </c>
      <c r="H4" s="179"/>
      <c r="I4" s="179"/>
      <c r="J4" s="179" t="s">
        <v>251</v>
      </c>
      <c r="K4" s="104" t="s">
        <v>217</v>
      </c>
      <c r="L4" s="111" t="s">
        <v>218</v>
      </c>
      <c r="M4" s="182"/>
      <c r="N4" s="217"/>
      <c r="O4" s="179"/>
      <c r="P4" s="183"/>
      <c r="Q4" s="179"/>
      <c r="R4" s="183" t="s">
        <v>253</v>
      </c>
      <c r="S4" s="179" t="s">
        <v>254</v>
      </c>
      <c r="T4" s="183" t="s">
        <v>251</v>
      </c>
      <c r="U4" s="340"/>
      <c r="V4" s="354"/>
    </row>
    <row r="5" spans="1:22" s="34" customFormat="1" ht="22.5" customHeight="1" x14ac:dyDescent="0.2">
      <c r="A5" s="352"/>
      <c r="B5" s="352"/>
      <c r="C5" s="353"/>
      <c r="D5" s="186" t="s">
        <v>255</v>
      </c>
      <c r="E5" s="184" t="s">
        <v>256</v>
      </c>
      <c r="F5" s="184" t="s">
        <v>257</v>
      </c>
      <c r="G5" s="184" t="s">
        <v>258</v>
      </c>
      <c r="H5" s="184" t="s">
        <v>259</v>
      </c>
      <c r="I5" s="184" t="s">
        <v>260</v>
      </c>
      <c r="J5" s="184" t="s">
        <v>321</v>
      </c>
      <c r="K5" s="184" t="s">
        <v>262</v>
      </c>
      <c r="L5" s="185" t="s">
        <v>263</v>
      </c>
      <c r="M5" s="186" t="s">
        <v>264</v>
      </c>
      <c r="N5" s="186" t="s">
        <v>265</v>
      </c>
      <c r="O5" s="184" t="s">
        <v>322</v>
      </c>
      <c r="P5" s="184" t="s">
        <v>267</v>
      </c>
      <c r="Q5" s="184" t="s">
        <v>268</v>
      </c>
      <c r="R5" s="187" t="s">
        <v>201</v>
      </c>
      <c r="S5" s="188"/>
      <c r="T5" s="187" t="s">
        <v>269</v>
      </c>
      <c r="U5" s="342"/>
      <c r="V5" s="343"/>
    </row>
    <row r="6" spans="1:22" s="34" customFormat="1" ht="22.5" customHeight="1" x14ac:dyDescent="0.2">
      <c r="A6" s="189"/>
      <c r="B6" s="189"/>
      <c r="C6" s="190"/>
      <c r="D6" s="218"/>
      <c r="E6" s="219"/>
      <c r="F6" s="219"/>
      <c r="G6" s="219"/>
      <c r="H6" s="219"/>
      <c r="I6" s="219"/>
      <c r="J6" s="219"/>
      <c r="K6" s="219"/>
      <c r="L6" s="220"/>
      <c r="M6" s="218"/>
      <c r="N6" s="218"/>
      <c r="O6" s="219"/>
      <c r="P6" s="219"/>
      <c r="Q6" s="219"/>
      <c r="R6" s="221"/>
      <c r="S6" s="222"/>
      <c r="T6" s="221"/>
      <c r="U6" s="194"/>
      <c r="V6" s="195"/>
    </row>
    <row r="7" spans="1:22" s="34" customFormat="1" ht="22.5" customHeight="1" x14ac:dyDescent="0.2">
      <c r="A7" s="344" t="s">
        <v>323</v>
      </c>
      <c r="B7" s="345"/>
      <c r="C7" s="355"/>
      <c r="D7" s="218">
        <v>2567882</v>
      </c>
      <c r="E7" s="219">
        <v>576918</v>
      </c>
      <c r="F7" s="219" t="s">
        <v>128</v>
      </c>
      <c r="G7" s="219">
        <v>459582</v>
      </c>
      <c r="H7" s="219">
        <v>117430</v>
      </c>
      <c r="I7" s="219">
        <v>798732</v>
      </c>
      <c r="J7" s="219">
        <v>615220</v>
      </c>
      <c r="K7" s="219">
        <v>14000</v>
      </c>
      <c r="L7" s="220">
        <v>601220</v>
      </c>
      <c r="M7" s="218">
        <v>58029</v>
      </c>
      <c r="N7" s="218" t="s">
        <v>128</v>
      </c>
      <c r="O7" s="219">
        <v>68</v>
      </c>
      <c r="P7" s="219">
        <v>4723</v>
      </c>
      <c r="Q7" s="219">
        <v>10679</v>
      </c>
      <c r="R7" s="221">
        <v>10679</v>
      </c>
      <c r="S7" s="222" t="s">
        <v>128</v>
      </c>
      <c r="T7" s="221" t="s">
        <v>128</v>
      </c>
      <c r="U7" s="356" t="s">
        <v>324</v>
      </c>
      <c r="V7" s="345"/>
    </row>
    <row r="8" spans="1:22" s="34" customFormat="1" ht="22.5" customHeight="1" x14ac:dyDescent="0.2">
      <c r="A8" s="328" t="s">
        <v>272</v>
      </c>
      <c r="B8" s="329"/>
      <c r="C8" s="348"/>
      <c r="D8" s="218">
        <v>1132135</v>
      </c>
      <c r="E8" s="219">
        <v>471940</v>
      </c>
      <c r="F8" s="219" t="s">
        <v>128</v>
      </c>
      <c r="G8" s="219" t="s">
        <v>128</v>
      </c>
      <c r="H8" s="219">
        <v>117402</v>
      </c>
      <c r="I8" s="219">
        <v>358852</v>
      </c>
      <c r="J8" s="219">
        <v>183941</v>
      </c>
      <c r="K8" s="219">
        <v>12801</v>
      </c>
      <c r="L8" s="220">
        <v>171140</v>
      </c>
      <c r="M8" s="218">
        <v>55609</v>
      </c>
      <c r="N8" s="218" t="s">
        <v>128</v>
      </c>
      <c r="O8" s="219">
        <v>64</v>
      </c>
      <c r="P8" s="219">
        <v>1001</v>
      </c>
      <c r="Q8" s="219">
        <v>10679</v>
      </c>
      <c r="R8" s="221">
        <v>10679</v>
      </c>
      <c r="S8" s="222" t="s">
        <v>128</v>
      </c>
      <c r="T8" s="221" t="s">
        <v>128</v>
      </c>
      <c r="U8" s="349" t="s">
        <v>273</v>
      </c>
      <c r="V8" s="329"/>
    </row>
    <row r="9" spans="1:22" s="34" customFormat="1" ht="22.5" customHeight="1" x14ac:dyDescent="0.2">
      <c r="A9" s="189"/>
      <c r="B9" s="189">
        <v>103</v>
      </c>
      <c r="C9" s="190" t="s">
        <v>274</v>
      </c>
      <c r="D9" s="218">
        <v>470890</v>
      </c>
      <c r="E9" s="219">
        <v>186957</v>
      </c>
      <c r="F9" s="219" t="s">
        <v>128</v>
      </c>
      <c r="G9" s="219" t="s">
        <v>128</v>
      </c>
      <c r="H9" s="219">
        <v>117402</v>
      </c>
      <c r="I9" s="219">
        <v>94029</v>
      </c>
      <c r="J9" s="219">
        <v>72502</v>
      </c>
      <c r="K9" s="219">
        <v>12801</v>
      </c>
      <c r="L9" s="220">
        <v>59701</v>
      </c>
      <c r="M9" s="218">
        <v>7668</v>
      </c>
      <c r="N9" s="218" t="s">
        <v>128</v>
      </c>
      <c r="O9" s="219" t="s">
        <v>128</v>
      </c>
      <c r="P9" s="219">
        <v>138</v>
      </c>
      <c r="Q9" s="219" t="s">
        <v>128</v>
      </c>
      <c r="R9" s="221" t="s">
        <v>128</v>
      </c>
      <c r="S9" s="222" t="s">
        <v>128</v>
      </c>
      <c r="T9" s="221" t="s">
        <v>128</v>
      </c>
      <c r="U9" s="194"/>
      <c r="V9" s="195" t="s">
        <v>275</v>
      </c>
    </row>
    <row r="10" spans="1:22" s="34" customFormat="1" ht="22.5" customHeight="1" x14ac:dyDescent="0.2">
      <c r="A10" s="189"/>
      <c r="B10" s="189">
        <v>105</v>
      </c>
      <c r="C10" s="190" t="s">
        <v>276</v>
      </c>
      <c r="D10" s="218" t="s">
        <v>128</v>
      </c>
      <c r="E10" s="219" t="s">
        <v>128</v>
      </c>
      <c r="F10" s="219" t="s">
        <v>128</v>
      </c>
      <c r="G10" s="219" t="s">
        <v>128</v>
      </c>
      <c r="H10" s="219" t="s">
        <v>128</v>
      </c>
      <c r="I10" s="219" t="s">
        <v>128</v>
      </c>
      <c r="J10" s="219" t="s">
        <v>128</v>
      </c>
      <c r="K10" s="219" t="s">
        <v>128</v>
      </c>
      <c r="L10" s="220" t="s">
        <v>128</v>
      </c>
      <c r="M10" s="218">
        <v>10371</v>
      </c>
      <c r="N10" s="218" t="s">
        <v>128</v>
      </c>
      <c r="O10" s="219">
        <v>25</v>
      </c>
      <c r="P10" s="219">
        <v>109</v>
      </c>
      <c r="Q10" s="219">
        <v>4466</v>
      </c>
      <c r="R10" s="221">
        <v>4466</v>
      </c>
      <c r="S10" s="222" t="s">
        <v>128</v>
      </c>
      <c r="T10" s="221" t="s">
        <v>128</v>
      </c>
      <c r="U10" s="194"/>
      <c r="V10" s="195" t="s">
        <v>277</v>
      </c>
    </row>
    <row r="11" spans="1:22" s="34" customFormat="1" ht="22.5" customHeight="1" x14ac:dyDescent="0.2">
      <c r="A11" s="189"/>
      <c r="B11" s="189">
        <v>106</v>
      </c>
      <c r="C11" s="190" t="s">
        <v>278</v>
      </c>
      <c r="D11" s="218" t="s">
        <v>128</v>
      </c>
      <c r="E11" s="219" t="s">
        <v>128</v>
      </c>
      <c r="F11" s="219" t="s">
        <v>128</v>
      </c>
      <c r="G11" s="219" t="s">
        <v>128</v>
      </c>
      <c r="H11" s="219" t="s">
        <v>128</v>
      </c>
      <c r="I11" s="219" t="s">
        <v>128</v>
      </c>
      <c r="J11" s="219" t="s">
        <v>128</v>
      </c>
      <c r="K11" s="219" t="s">
        <v>128</v>
      </c>
      <c r="L11" s="220" t="s">
        <v>128</v>
      </c>
      <c r="M11" s="218">
        <v>2714</v>
      </c>
      <c r="N11" s="218" t="s">
        <v>128</v>
      </c>
      <c r="O11" s="219" t="s">
        <v>128</v>
      </c>
      <c r="P11" s="219">
        <v>3</v>
      </c>
      <c r="Q11" s="219">
        <v>6213</v>
      </c>
      <c r="R11" s="221">
        <v>6213</v>
      </c>
      <c r="S11" s="222" t="s">
        <v>128</v>
      </c>
      <c r="T11" s="221" t="s">
        <v>128</v>
      </c>
      <c r="U11" s="194"/>
      <c r="V11" s="195" t="s">
        <v>279</v>
      </c>
    </row>
    <row r="12" spans="1:22" s="34" customFormat="1" ht="22.5" customHeight="1" x14ac:dyDescent="0.2">
      <c r="A12" s="189"/>
      <c r="B12" s="189">
        <v>107</v>
      </c>
      <c r="C12" s="190" t="s">
        <v>325</v>
      </c>
      <c r="D12" s="218" t="s">
        <v>128</v>
      </c>
      <c r="E12" s="219" t="s">
        <v>128</v>
      </c>
      <c r="F12" s="219" t="s">
        <v>128</v>
      </c>
      <c r="G12" s="219" t="s">
        <v>128</v>
      </c>
      <c r="H12" s="219" t="s">
        <v>128</v>
      </c>
      <c r="I12" s="219" t="s">
        <v>128</v>
      </c>
      <c r="J12" s="219" t="s">
        <v>128</v>
      </c>
      <c r="K12" s="219" t="s">
        <v>128</v>
      </c>
      <c r="L12" s="220" t="s">
        <v>128</v>
      </c>
      <c r="M12" s="218">
        <v>3</v>
      </c>
      <c r="N12" s="218" t="s">
        <v>128</v>
      </c>
      <c r="O12" s="219" t="s">
        <v>128</v>
      </c>
      <c r="P12" s="219" t="s">
        <v>128</v>
      </c>
      <c r="Q12" s="219" t="s">
        <v>128</v>
      </c>
      <c r="R12" s="221" t="s">
        <v>128</v>
      </c>
      <c r="S12" s="222" t="s">
        <v>128</v>
      </c>
      <c r="T12" s="221" t="s">
        <v>128</v>
      </c>
      <c r="U12" s="194"/>
      <c r="V12" s="195" t="s">
        <v>326</v>
      </c>
    </row>
    <row r="13" spans="1:22" s="34" customFormat="1" ht="22.5" customHeight="1" x14ac:dyDescent="0.2">
      <c r="A13" s="189"/>
      <c r="B13" s="189">
        <v>108</v>
      </c>
      <c r="C13" s="190" t="s">
        <v>280</v>
      </c>
      <c r="D13" s="218" t="s">
        <v>128</v>
      </c>
      <c r="E13" s="219" t="s">
        <v>128</v>
      </c>
      <c r="F13" s="219" t="s">
        <v>128</v>
      </c>
      <c r="G13" s="219" t="s">
        <v>128</v>
      </c>
      <c r="H13" s="219" t="s">
        <v>128</v>
      </c>
      <c r="I13" s="219" t="s">
        <v>128</v>
      </c>
      <c r="J13" s="219" t="s">
        <v>128</v>
      </c>
      <c r="K13" s="219" t="s">
        <v>128</v>
      </c>
      <c r="L13" s="220" t="s">
        <v>128</v>
      </c>
      <c r="M13" s="218">
        <v>980</v>
      </c>
      <c r="N13" s="218" t="s">
        <v>128</v>
      </c>
      <c r="O13" s="219" t="s">
        <v>128</v>
      </c>
      <c r="P13" s="219" t="s">
        <v>128</v>
      </c>
      <c r="Q13" s="219" t="s">
        <v>128</v>
      </c>
      <c r="R13" s="221" t="s">
        <v>128</v>
      </c>
      <c r="S13" s="222" t="s">
        <v>128</v>
      </c>
      <c r="T13" s="221" t="s">
        <v>128</v>
      </c>
      <c r="U13" s="194"/>
      <c r="V13" s="195" t="s">
        <v>281</v>
      </c>
    </row>
    <row r="14" spans="1:22" s="34" customFormat="1" ht="22.5" customHeight="1" x14ac:dyDescent="0.2">
      <c r="A14" s="189"/>
      <c r="B14" s="189">
        <v>110</v>
      </c>
      <c r="C14" s="190" t="s">
        <v>46</v>
      </c>
      <c r="D14" s="218" t="s">
        <v>128</v>
      </c>
      <c r="E14" s="219" t="s">
        <v>128</v>
      </c>
      <c r="F14" s="219" t="s">
        <v>128</v>
      </c>
      <c r="G14" s="219" t="s">
        <v>128</v>
      </c>
      <c r="H14" s="219" t="s">
        <v>128</v>
      </c>
      <c r="I14" s="219" t="s">
        <v>128</v>
      </c>
      <c r="J14" s="219" t="s">
        <v>128</v>
      </c>
      <c r="K14" s="219" t="s">
        <v>128</v>
      </c>
      <c r="L14" s="220" t="s">
        <v>128</v>
      </c>
      <c r="M14" s="218">
        <v>273</v>
      </c>
      <c r="N14" s="218" t="s">
        <v>128</v>
      </c>
      <c r="O14" s="219">
        <v>5</v>
      </c>
      <c r="P14" s="219" t="s">
        <v>128</v>
      </c>
      <c r="Q14" s="219" t="s">
        <v>128</v>
      </c>
      <c r="R14" s="221" t="s">
        <v>128</v>
      </c>
      <c r="S14" s="222" t="s">
        <v>128</v>
      </c>
      <c r="T14" s="221" t="s">
        <v>128</v>
      </c>
      <c r="U14" s="194"/>
      <c r="V14" s="195" t="s">
        <v>47</v>
      </c>
    </row>
    <row r="15" spans="1:22" s="34" customFormat="1" ht="22.5" customHeight="1" x14ac:dyDescent="0.2">
      <c r="A15" s="189"/>
      <c r="B15" s="189">
        <v>111</v>
      </c>
      <c r="C15" s="190" t="s">
        <v>49</v>
      </c>
      <c r="D15" s="218">
        <v>50051</v>
      </c>
      <c r="E15" s="219" t="s">
        <v>128</v>
      </c>
      <c r="F15" s="219" t="s">
        <v>128</v>
      </c>
      <c r="G15" s="219" t="s">
        <v>128</v>
      </c>
      <c r="H15" s="219" t="s">
        <v>128</v>
      </c>
      <c r="I15" s="219">
        <v>50051</v>
      </c>
      <c r="J15" s="219" t="s">
        <v>128</v>
      </c>
      <c r="K15" s="219" t="s">
        <v>128</v>
      </c>
      <c r="L15" s="220" t="s">
        <v>128</v>
      </c>
      <c r="M15" s="218">
        <v>4004</v>
      </c>
      <c r="N15" s="218" t="s">
        <v>128</v>
      </c>
      <c r="O15" s="219">
        <v>17</v>
      </c>
      <c r="P15" s="219">
        <v>603</v>
      </c>
      <c r="Q15" s="219" t="s">
        <v>128</v>
      </c>
      <c r="R15" s="221" t="s">
        <v>128</v>
      </c>
      <c r="S15" s="222" t="s">
        <v>128</v>
      </c>
      <c r="T15" s="221" t="s">
        <v>128</v>
      </c>
      <c r="U15" s="194"/>
      <c r="V15" s="195" t="s">
        <v>50</v>
      </c>
    </row>
    <row r="16" spans="1:22" s="34" customFormat="1" ht="22.5" customHeight="1" x14ac:dyDescent="0.2">
      <c r="A16" s="189"/>
      <c r="B16" s="189">
        <v>112</v>
      </c>
      <c r="C16" s="190" t="s">
        <v>282</v>
      </c>
      <c r="D16" s="218">
        <v>267791</v>
      </c>
      <c r="E16" s="219">
        <v>89651</v>
      </c>
      <c r="F16" s="219" t="s">
        <v>128</v>
      </c>
      <c r="G16" s="219" t="s">
        <v>128</v>
      </c>
      <c r="H16" s="219" t="s">
        <v>128</v>
      </c>
      <c r="I16" s="219">
        <v>66701</v>
      </c>
      <c r="J16" s="219">
        <v>111439</v>
      </c>
      <c r="K16" s="219" t="s">
        <v>128</v>
      </c>
      <c r="L16" s="220">
        <v>111439</v>
      </c>
      <c r="M16" s="218">
        <v>27868</v>
      </c>
      <c r="N16" s="218" t="s">
        <v>128</v>
      </c>
      <c r="O16" s="219" t="s">
        <v>128</v>
      </c>
      <c r="P16" s="219" t="s">
        <v>128</v>
      </c>
      <c r="Q16" s="219" t="s">
        <v>128</v>
      </c>
      <c r="R16" s="221" t="s">
        <v>128</v>
      </c>
      <c r="S16" s="222" t="s">
        <v>128</v>
      </c>
      <c r="T16" s="221" t="s">
        <v>128</v>
      </c>
      <c r="U16" s="194"/>
      <c r="V16" s="195" t="s">
        <v>283</v>
      </c>
    </row>
    <row r="17" spans="1:22" s="34" customFormat="1" ht="22.5" customHeight="1" x14ac:dyDescent="0.2">
      <c r="A17" s="189"/>
      <c r="B17" s="189">
        <v>113</v>
      </c>
      <c r="C17" s="190" t="s">
        <v>52</v>
      </c>
      <c r="D17" s="218">
        <v>151532</v>
      </c>
      <c r="E17" s="219">
        <v>151532</v>
      </c>
      <c r="F17" s="219" t="s">
        <v>128</v>
      </c>
      <c r="G17" s="219" t="s">
        <v>128</v>
      </c>
      <c r="H17" s="219" t="s">
        <v>128</v>
      </c>
      <c r="I17" s="219" t="s">
        <v>128</v>
      </c>
      <c r="J17" s="219" t="s">
        <v>128</v>
      </c>
      <c r="K17" s="219" t="s">
        <v>128</v>
      </c>
      <c r="L17" s="220" t="s">
        <v>128</v>
      </c>
      <c r="M17" s="218">
        <v>482</v>
      </c>
      <c r="N17" s="218" t="s">
        <v>128</v>
      </c>
      <c r="O17" s="219" t="s">
        <v>128</v>
      </c>
      <c r="P17" s="219" t="s">
        <v>128</v>
      </c>
      <c r="Q17" s="219" t="s">
        <v>128</v>
      </c>
      <c r="R17" s="221" t="s">
        <v>128</v>
      </c>
      <c r="S17" s="222" t="s">
        <v>128</v>
      </c>
      <c r="T17" s="221" t="s">
        <v>128</v>
      </c>
      <c r="U17" s="194"/>
      <c r="V17" s="195" t="s">
        <v>53</v>
      </c>
    </row>
    <row r="18" spans="1:22" s="34" customFormat="1" ht="22.5" customHeight="1" x14ac:dyDescent="0.2">
      <c r="A18" s="189"/>
      <c r="B18" s="189">
        <v>117</v>
      </c>
      <c r="C18" s="190" t="s">
        <v>327</v>
      </c>
      <c r="D18" s="218">
        <v>118066</v>
      </c>
      <c r="E18" s="219">
        <v>20000</v>
      </c>
      <c r="F18" s="219" t="s">
        <v>128</v>
      </c>
      <c r="G18" s="219" t="s">
        <v>128</v>
      </c>
      <c r="H18" s="219" t="s">
        <v>128</v>
      </c>
      <c r="I18" s="219">
        <v>98066</v>
      </c>
      <c r="J18" s="219" t="s">
        <v>128</v>
      </c>
      <c r="K18" s="219" t="s">
        <v>128</v>
      </c>
      <c r="L18" s="220" t="s">
        <v>128</v>
      </c>
      <c r="M18" s="218">
        <v>16</v>
      </c>
      <c r="N18" s="218" t="s">
        <v>128</v>
      </c>
      <c r="O18" s="219" t="s">
        <v>128</v>
      </c>
      <c r="P18" s="219" t="s">
        <v>128</v>
      </c>
      <c r="Q18" s="219" t="s">
        <v>128</v>
      </c>
      <c r="R18" s="221" t="s">
        <v>128</v>
      </c>
      <c r="S18" s="222" t="s">
        <v>128</v>
      </c>
      <c r="T18" s="221" t="s">
        <v>128</v>
      </c>
      <c r="U18" s="194"/>
      <c r="V18" s="195" t="s">
        <v>328</v>
      </c>
    </row>
    <row r="19" spans="1:22" s="34" customFormat="1" ht="22.5" customHeight="1" x14ac:dyDescent="0.2">
      <c r="A19" s="189"/>
      <c r="B19" s="189">
        <v>118</v>
      </c>
      <c r="C19" s="190" t="s">
        <v>284</v>
      </c>
      <c r="D19" s="218" t="s">
        <v>128</v>
      </c>
      <c r="E19" s="219" t="s">
        <v>128</v>
      </c>
      <c r="F19" s="219" t="s">
        <v>128</v>
      </c>
      <c r="G19" s="219" t="s">
        <v>128</v>
      </c>
      <c r="H19" s="219" t="s">
        <v>128</v>
      </c>
      <c r="I19" s="219" t="s">
        <v>128</v>
      </c>
      <c r="J19" s="219" t="s">
        <v>128</v>
      </c>
      <c r="K19" s="219" t="s">
        <v>128</v>
      </c>
      <c r="L19" s="220" t="s">
        <v>128</v>
      </c>
      <c r="M19" s="218">
        <v>885</v>
      </c>
      <c r="N19" s="218" t="s">
        <v>128</v>
      </c>
      <c r="O19" s="219">
        <v>7</v>
      </c>
      <c r="P19" s="219">
        <v>33</v>
      </c>
      <c r="Q19" s="219" t="s">
        <v>128</v>
      </c>
      <c r="R19" s="221" t="s">
        <v>128</v>
      </c>
      <c r="S19" s="222" t="s">
        <v>128</v>
      </c>
      <c r="T19" s="221" t="s">
        <v>128</v>
      </c>
      <c r="U19" s="194"/>
      <c r="V19" s="195" t="s">
        <v>285</v>
      </c>
    </row>
    <row r="20" spans="1:22" s="34" customFormat="1" ht="22.5" customHeight="1" x14ac:dyDescent="0.2">
      <c r="A20" s="189"/>
      <c r="B20" s="189">
        <v>123</v>
      </c>
      <c r="C20" s="190" t="s">
        <v>286</v>
      </c>
      <c r="D20" s="218" t="s">
        <v>128</v>
      </c>
      <c r="E20" s="219" t="s">
        <v>128</v>
      </c>
      <c r="F20" s="219" t="s">
        <v>128</v>
      </c>
      <c r="G20" s="219" t="s">
        <v>128</v>
      </c>
      <c r="H20" s="219" t="s">
        <v>128</v>
      </c>
      <c r="I20" s="219" t="s">
        <v>128</v>
      </c>
      <c r="J20" s="219" t="s">
        <v>128</v>
      </c>
      <c r="K20" s="219" t="s">
        <v>128</v>
      </c>
      <c r="L20" s="220" t="s">
        <v>128</v>
      </c>
      <c r="M20" s="218">
        <v>254</v>
      </c>
      <c r="N20" s="218" t="s">
        <v>128</v>
      </c>
      <c r="O20" s="219">
        <v>10</v>
      </c>
      <c r="P20" s="219">
        <v>45</v>
      </c>
      <c r="Q20" s="219" t="s">
        <v>128</v>
      </c>
      <c r="R20" s="221" t="s">
        <v>128</v>
      </c>
      <c r="S20" s="222" t="s">
        <v>128</v>
      </c>
      <c r="T20" s="221" t="s">
        <v>128</v>
      </c>
      <c r="U20" s="194"/>
      <c r="V20" s="195" t="s">
        <v>287</v>
      </c>
    </row>
    <row r="21" spans="1:22" s="34" customFormat="1" ht="22.5" customHeight="1" x14ac:dyDescent="0.2">
      <c r="A21" s="189"/>
      <c r="B21" s="189">
        <v>124</v>
      </c>
      <c r="C21" s="190" t="s">
        <v>329</v>
      </c>
      <c r="D21" s="218" t="s">
        <v>128</v>
      </c>
      <c r="E21" s="219" t="s">
        <v>128</v>
      </c>
      <c r="F21" s="219" t="s">
        <v>128</v>
      </c>
      <c r="G21" s="219" t="s">
        <v>128</v>
      </c>
      <c r="H21" s="219" t="s">
        <v>128</v>
      </c>
      <c r="I21" s="219" t="s">
        <v>128</v>
      </c>
      <c r="J21" s="219" t="s">
        <v>128</v>
      </c>
      <c r="K21" s="219" t="s">
        <v>128</v>
      </c>
      <c r="L21" s="220" t="s">
        <v>128</v>
      </c>
      <c r="M21" s="218" t="s">
        <v>128</v>
      </c>
      <c r="N21" s="218" t="s">
        <v>128</v>
      </c>
      <c r="O21" s="219" t="s">
        <v>128</v>
      </c>
      <c r="P21" s="219">
        <v>35</v>
      </c>
      <c r="Q21" s="219" t="s">
        <v>128</v>
      </c>
      <c r="R21" s="221" t="s">
        <v>128</v>
      </c>
      <c r="S21" s="222" t="s">
        <v>128</v>
      </c>
      <c r="T21" s="221" t="s">
        <v>128</v>
      </c>
      <c r="U21" s="194"/>
      <c r="V21" s="195" t="s">
        <v>330</v>
      </c>
    </row>
    <row r="22" spans="1:22" s="34" customFormat="1" ht="22.5" customHeight="1" x14ac:dyDescent="0.2">
      <c r="A22" s="189"/>
      <c r="B22" s="189">
        <v>125</v>
      </c>
      <c r="C22" s="190" t="s">
        <v>331</v>
      </c>
      <c r="D22" s="218" t="s">
        <v>128</v>
      </c>
      <c r="E22" s="219" t="s">
        <v>128</v>
      </c>
      <c r="F22" s="219" t="s">
        <v>128</v>
      </c>
      <c r="G22" s="219" t="s">
        <v>128</v>
      </c>
      <c r="H22" s="219" t="s">
        <v>128</v>
      </c>
      <c r="I22" s="219" t="s">
        <v>128</v>
      </c>
      <c r="J22" s="219" t="s">
        <v>128</v>
      </c>
      <c r="K22" s="219" t="s">
        <v>128</v>
      </c>
      <c r="L22" s="220" t="s">
        <v>128</v>
      </c>
      <c r="M22" s="218" t="s">
        <v>128</v>
      </c>
      <c r="N22" s="218" t="s">
        <v>128</v>
      </c>
      <c r="O22" s="219" t="s">
        <v>128</v>
      </c>
      <c r="P22" s="219">
        <v>35</v>
      </c>
      <c r="Q22" s="219" t="s">
        <v>128</v>
      </c>
      <c r="R22" s="221" t="s">
        <v>128</v>
      </c>
      <c r="S22" s="222" t="s">
        <v>128</v>
      </c>
      <c r="T22" s="221" t="s">
        <v>128</v>
      </c>
      <c r="U22" s="194"/>
      <c r="V22" s="195" t="s">
        <v>332</v>
      </c>
    </row>
    <row r="23" spans="1:22" s="34" customFormat="1" ht="22.5" customHeight="1" x14ac:dyDescent="0.2">
      <c r="A23" s="189"/>
      <c r="B23" s="189">
        <v>127</v>
      </c>
      <c r="C23" s="190" t="s">
        <v>333</v>
      </c>
      <c r="D23" s="218">
        <v>50005</v>
      </c>
      <c r="E23" s="219" t="s">
        <v>128</v>
      </c>
      <c r="F23" s="219" t="s">
        <v>128</v>
      </c>
      <c r="G23" s="219" t="s">
        <v>128</v>
      </c>
      <c r="H23" s="219" t="s">
        <v>128</v>
      </c>
      <c r="I23" s="219">
        <v>50005</v>
      </c>
      <c r="J23" s="219" t="s">
        <v>128</v>
      </c>
      <c r="K23" s="219" t="s">
        <v>128</v>
      </c>
      <c r="L23" s="220" t="s">
        <v>128</v>
      </c>
      <c r="M23" s="218" t="s">
        <v>128</v>
      </c>
      <c r="N23" s="218" t="s">
        <v>128</v>
      </c>
      <c r="O23" s="219" t="s">
        <v>128</v>
      </c>
      <c r="P23" s="219" t="s">
        <v>128</v>
      </c>
      <c r="Q23" s="219" t="s">
        <v>128</v>
      </c>
      <c r="R23" s="221" t="s">
        <v>128</v>
      </c>
      <c r="S23" s="222" t="s">
        <v>128</v>
      </c>
      <c r="T23" s="221" t="s">
        <v>128</v>
      </c>
      <c r="U23" s="194"/>
      <c r="V23" s="195" t="s">
        <v>334</v>
      </c>
    </row>
    <row r="24" spans="1:22" s="34" customFormat="1" ht="22.5" customHeight="1" x14ac:dyDescent="0.2">
      <c r="A24" s="189"/>
      <c r="B24" s="189">
        <v>134</v>
      </c>
      <c r="C24" s="190" t="s">
        <v>335</v>
      </c>
      <c r="D24" s="218">
        <v>23800</v>
      </c>
      <c r="E24" s="219">
        <v>23800</v>
      </c>
      <c r="F24" s="219" t="s">
        <v>128</v>
      </c>
      <c r="G24" s="219" t="s">
        <v>128</v>
      </c>
      <c r="H24" s="219" t="s">
        <v>128</v>
      </c>
      <c r="I24" s="219" t="s">
        <v>128</v>
      </c>
      <c r="J24" s="219" t="s">
        <v>128</v>
      </c>
      <c r="K24" s="219" t="s">
        <v>128</v>
      </c>
      <c r="L24" s="220" t="s">
        <v>128</v>
      </c>
      <c r="M24" s="218" t="s">
        <v>128</v>
      </c>
      <c r="N24" s="218" t="s">
        <v>128</v>
      </c>
      <c r="O24" s="219" t="s">
        <v>128</v>
      </c>
      <c r="P24" s="219" t="s">
        <v>128</v>
      </c>
      <c r="Q24" s="219" t="s">
        <v>128</v>
      </c>
      <c r="R24" s="221" t="s">
        <v>128</v>
      </c>
      <c r="S24" s="222" t="s">
        <v>128</v>
      </c>
      <c r="T24" s="221" t="s">
        <v>128</v>
      </c>
      <c r="U24" s="194"/>
      <c r="V24" s="195" t="s">
        <v>336</v>
      </c>
    </row>
    <row r="25" spans="1:22" s="34" customFormat="1" ht="22.5" customHeight="1" x14ac:dyDescent="0.2">
      <c r="A25" s="189"/>
      <c r="B25" s="189">
        <v>143</v>
      </c>
      <c r="C25" s="190" t="s">
        <v>337</v>
      </c>
      <c r="D25" s="218" t="s">
        <v>128</v>
      </c>
      <c r="E25" s="219" t="s">
        <v>128</v>
      </c>
      <c r="F25" s="219" t="s">
        <v>128</v>
      </c>
      <c r="G25" s="219" t="s">
        <v>128</v>
      </c>
      <c r="H25" s="219" t="s">
        <v>128</v>
      </c>
      <c r="I25" s="219" t="s">
        <v>128</v>
      </c>
      <c r="J25" s="219" t="s">
        <v>128</v>
      </c>
      <c r="K25" s="219" t="s">
        <v>128</v>
      </c>
      <c r="L25" s="220" t="s">
        <v>128</v>
      </c>
      <c r="M25" s="218">
        <v>1</v>
      </c>
      <c r="N25" s="218" t="s">
        <v>128</v>
      </c>
      <c r="O25" s="219" t="s">
        <v>128</v>
      </c>
      <c r="P25" s="219" t="s">
        <v>128</v>
      </c>
      <c r="Q25" s="219" t="s">
        <v>128</v>
      </c>
      <c r="R25" s="221" t="s">
        <v>128</v>
      </c>
      <c r="S25" s="222" t="s">
        <v>128</v>
      </c>
      <c r="T25" s="221" t="s">
        <v>128</v>
      </c>
      <c r="U25" s="194"/>
      <c r="V25" s="195" t="s">
        <v>338</v>
      </c>
    </row>
    <row r="26" spans="1:22" s="34" customFormat="1" ht="22.5" customHeight="1" x14ac:dyDescent="0.2">
      <c r="A26" s="189"/>
      <c r="B26" s="189">
        <v>147</v>
      </c>
      <c r="C26" s="190" t="s">
        <v>34</v>
      </c>
      <c r="D26" s="218" t="s">
        <v>128</v>
      </c>
      <c r="E26" s="219" t="s">
        <v>128</v>
      </c>
      <c r="F26" s="219" t="s">
        <v>128</v>
      </c>
      <c r="G26" s="219" t="s">
        <v>128</v>
      </c>
      <c r="H26" s="219" t="s">
        <v>128</v>
      </c>
      <c r="I26" s="219" t="s">
        <v>128</v>
      </c>
      <c r="J26" s="219" t="s">
        <v>128</v>
      </c>
      <c r="K26" s="219" t="s">
        <v>128</v>
      </c>
      <c r="L26" s="220" t="s">
        <v>128</v>
      </c>
      <c r="M26" s="218">
        <v>26</v>
      </c>
      <c r="N26" s="218" t="s">
        <v>128</v>
      </c>
      <c r="O26" s="219" t="s">
        <v>128</v>
      </c>
      <c r="P26" s="219" t="s">
        <v>128</v>
      </c>
      <c r="Q26" s="219" t="s">
        <v>128</v>
      </c>
      <c r="R26" s="221" t="s">
        <v>128</v>
      </c>
      <c r="S26" s="222" t="s">
        <v>128</v>
      </c>
      <c r="T26" s="221" t="s">
        <v>128</v>
      </c>
      <c r="U26" s="194"/>
      <c r="V26" s="195" t="s">
        <v>35</v>
      </c>
    </row>
    <row r="27" spans="1:22" s="34" customFormat="1" ht="22.5" customHeight="1" x14ac:dyDescent="0.2">
      <c r="A27" s="189"/>
      <c r="B27" s="189">
        <v>153</v>
      </c>
      <c r="C27" s="190" t="s">
        <v>339</v>
      </c>
      <c r="D27" s="218" t="s">
        <v>128</v>
      </c>
      <c r="E27" s="219" t="s">
        <v>128</v>
      </c>
      <c r="F27" s="219" t="s">
        <v>128</v>
      </c>
      <c r="G27" s="219" t="s">
        <v>128</v>
      </c>
      <c r="H27" s="219" t="s">
        <v>128</v>
      </c>
      <c r="I27" s="219" t="s">
        <v>128</v>
      </c>
      <c r="J27" s="219" t="s">
        <v>128</v>
      </c>
      <c r="K27" s="219" t="s">
        <v>128</v>
      </c>
      <c r="L27" s="220" t="s">
        <v>128</v>
      </c>
      <c r="M27" s="218">
        <v>64</v>
      </c>
      <c r="N27" s="218" t="s">
        <v>128</v>
      </c>
      <c r="O27" s="219" t="s">
        <v>128</v>
      </c>
      <c r="P27" s="219" t="s">
        <v>128</v>
      </c>
      <c r="Q27" s="219" t="s">
        <v>128</v>
      </c>
      <c r="R27" s="221" t="s">
        <v>128</v>
      </c>
      <c r="S27" s="222" t="s">
        <v>128</v>
      </c>
      <c r="T27" s="221" t="s">
        <v>128</v>
      </c>
      <c r="U27" s="194"/>
      <c r="V27" s="195" t="s">
        <v>340</v>
      </c>
    </row>
    <row r="28" spans="1:22" s="34" customFormat="1" ht="22.5" customHeight="1" x14ac:dyDescent="0.2">
      <c r="A28" s="328" t="s">
        <v>288</v>
      </c>
      <c r="B28" s="329"/>
      <c r="C28" s="348"/>
      <c r="D28" s="218" t="s">
        <v>128</v>
      </c>
      <c r="E28" s="219" t="s">
        <v>128</v>
      </c>
      <c r="F28" s="219" t="s">
        <v>128</v>
      </c>
      <c r="G28" s="219" t="s">
        <v>128</v>
      </c>
      <c r="H28" s="219" t="s">
        <v>128</v>
      </c>
      <c r="I28" s="219" t="s">
        <v>128</v>
      </c>
      <c r="J28" s="219" t="s">
        <v>128</v>
      </c>
      <c r="K28" s="219" t="s">
        <v>128</v>
      </c>
      <c r="L28" s="220" t="s">
        <v>128</v>
      </c>
      <c r="M28" s="218">
        <v>1896</v>
      </c>
      <c r="N28" s="218" t="s">
        <v>128</v>
      </c>
      <c r="O28" s="219">
        <v>1</v>
      </c>
      <c r="P28" s="219">
        <v>259</v>
      </c>
      <c r="Q28" s="219" t="s">
        <v>128</v>
      </c>
      <c r="R28" s="221" t="s">
        <v>128</v>
      </c>
      <c r="S28" s="222" t="s">
        <v>128</v>
      </c>
      <c r="T28" s="221" t="s">
        <v>128</v>
      </c>
      <c r="U28" s="349" t="s">
        <v>60</v>
      </c>
      <c r="V28" s="329"/>
    </row>
    <row r="29" spans="1:22" s="34" customFormat="1" ht="22.5" customHeight="1" x14ac:dyDescent="0.2">
      <c r="A29" s="189"/>
      <c r="B29" s="189">
        <v>203</v>
      </c>
      <c r="C29" s="190" t="s">
        <v>341</v>
      </c>
      <c r="D29" s="218" t="s">
        <v>128</v>
      </c>
      <c r="E29" s="219" t="s">
        <v>128</v>
      </c>
      <c r="F29" s="219" t="s">
        <v>128</v>
      </c>
      <c r="G29" s="219" t="s">
        <v>128</v>
      </c>
      <c r="H29" s="219" t="s">
        <v>128</v>
      </c>
      <c r="I29" s="219" t="s">
        <v>128</v>
      </c>
      <c r="J29" s="219" t="s">
        <v>128</v>
      </c>
      <c r="K29" s="219" t="s">
        <v>128</v>
      </c>
      <c r="L29" s="220" t="s">
        <v>128</v>
      </c>
      <c r="M29" s="218">
        <v>46</v>
      </c>
      <c r="N29" s="218" t="s">
        <v>128</v>
      </c>
      <c r="O29" s="219" t="s">
        <v>128</v>
      </c>
      <c r="P29" s="219" t="s">
        <v>128</v>
      </c>
      <c r="Q29" s="219" t="s">
        <v>128</v>
      </c>
      <c r="R29" s="221" t="s">
        <v>128</v>
      </c>
      <c r="S29" s="222" t="s">
        <v>128</v>
      </c>
      <c r="T29" s="221" t="s">
        <v>128</v>
      </c>
      <c r="U29" s="194"/>
      <c r="V29" s="195" t="s">
        <v>342</v>
      </c>
    </row>
    <row r="30" spans="1:22" s="34" customFormat="1" ht="22.5" customHeight="1" x14ac:dyDescent="0.2">
      <c r="A30" s="189"/>
      <c r="B30" s="189">
        <v>205</v>
      </c>
      <c r="C30" s="190" t="s">
        <v>343</v>
      </c>
      <c r="D30" s="218" t="s">
        <v>128</v>
      </c>
      <c r="E30" s="219" t="s">
        <v>128</v>
      </c>
      <c r="F30" s="219" t="s">
        <v>128</v>
      </c>
      <c r="G30" s="219" t="s">
        <v>128</v>
      </c>
      <c r="H30" s="219" t="s">
        <v>128</v>
      </c>
      <c r="I30" s="219" t="s">
        <v>128</v>
      </c>
      <c r="J30" s="219" t="s">
        <v>128</v>
      </c>
      <c r="K30" s="219" t="s">
        <v>128</v>
      </c>
      <c r="L30" s="220" t="s">
        <v>128</v>
      </c>
      <c r="M30" s="218">
        <v>1140</v>
      </c>
      <c r="N30" s="218" t="s">
        <v>128</v>
      </c>
      <c r="O30" s="219">
        <v>1</v>
      </c>
      <c r="P30" s="219" t="s">
        <v>128</v>
      </c>
      <c r="Q30" s="219" t="s">
        <v>128</v>
      </c>
      <c r="R30" s="221" t="s">
        <v>128</v>
      </c>
      <c r="S30" s="222" t="s">
        <v>128</v>
      </c>
      <c r="T30" s="221" t="s">
        <v>128</v>
      </c>
      <c r="U30" s="194"/>
      <c r="V30" s="195" t="s">
        <v>344</v>
      </c>
    </row>
    <row r="31" spans="1:22" s="34" customFormat="1" ht="22.5" customHeight="1" x14ac:dyDescent="0.2">
      <c r="A31" s="189"/>
      <c r="B31" s="189">
        <v>207</v>
      </c>
      <c r="C31" s="190" t="s">
        <v>289</v>
      </c>
      <c r="D31" s="218" t="s">
        <v>128</v>
      </c>
      <c r="E31" s="219" t="s">
        <v>128</v>
      </c>
      <c r="F31" s="219" t="s">
        <v>128</v>
      </c>
      <c r="G31" s="219" t="s">
        <v>128</v>
      </c>
      <c r="H31" s="219" t="s">
        <v>128</v>
      </c>
      <c r="I31" s="219" t="s">
        <v>128</v>
      </c>
      <c r="J31" s="219" t="s">
        <v>128</v>
      </c>
      <c r="K31" s="219" t="s">
        <v>128</v>
      </c>
      <c r="L31" s="220" t="s">
        <v>128</v>
      </c>
      <c r="M31" s="218" t="s">
        <v>128</v>
      </c>
      <c r="N31" s="218" t="s">
        <v>128</v>
      </c>
      <c r="O31" s="219" t="s">
        <v>128</v>
      </c>
      <c r="P31" s="219">
        <v>17</v>
      </c>
      <c r="Q31" s="219" t="s">
        <v>128</v>
      </c>
      <c r="R31" s="221" t="s">
        <v>128</v>
      </c>
      <c r="S31" s="222" t="s">
        <v>128</v>
      </c>
      <c r="T31" s="221" t="s">
        <v>128</v>
      </c>
      <c r="U31" s="194"/>
      <c r="V31" s="195" t="s">
        <v>290</v>
      </c>
    </row>
    <row r="32" spans="1:22" s="34" customFormat="1" ht="22.5" customHeight="1" x14ac:dyDescent="0.2">
      <c r="A32" s="189"/>
      <c r="B32" s="189">
        <v>213</v>
      </c>
      <c r="C32" s="190" t="s">
        <v>293</v>
      </c>
      <c r="D32" s="218" t="s">
        <v>128</v>
      </c>
      <c r="E32" s="219" t="s">
        <v>128</v>
      </c>
      <c r="F32" s="219" t="s">
        <v>128</v>
      </c>
      <c r="G32" s="219" t="s">
        <v>128</v>
      </c>
      <c r="H32" s="219" t="s">
        <v>128</v>
      </c>
      <c r="I32" s="219" t="s">
        <v>128</v>
      </c>
      <c r="J32" s="219" t="s">
        <v>128</v>
      </c>
      <c r="K32" s="219" t="s">
        <v>128</v>
      </c>
      <c r="L32" s="220" t="s">
        <v>128</v>
      </c>
      <c r="M32" s="218">
        <v>229</v>
      </c>
      <c r="N32" s="218" t="s">
        <v>128</v>
      </c>
      <c r="O32" s="219" t="s">
        <v>128</v>
      </c>
      <c r="P32" s="219">
        <v>207</v>
      </c>
      <c r="Q32" s="219" t="s">
        <v>128</v>
      </c>
      <c r="R32" s="221" t="s">
        <v>128</v>
      </c>
      <c r="S32" s="222" t="s">
        <v>128</v>
      </c>
      <c r="T32" s="221" t="s">
        <v>128</v>
      </c>
      <c r="U32" s="194"/>
      <c r="V32" s="195" t="s">
        <v>294</v>
      </c>
    </row>
    <row r="33" spans="1:22" s="34" customFormat="1" ht="22.5" customHeight="1" x14ac:dyDescent="0.2">
      <c r="A33" s="189"/>
      <c r="B33" s="189">
        <v>218</v>
      </c>
      <c r="C33" s="190" t="s">
        <v>295</v>
      </c>
      <c r="D33" s="218" t="s">
        <v>128</v>
      </c>
      <c r="E33" s="219" t="s">
        <v>128</v>
      </c>
      <c r="F33" s="219" t="s">
        <v>128</v>
      </c>
      <c r="G33" s="219" t="s">
        <v>128</v>
      </c>
      <c r="H33" s="219" t="s">
        <v>128</v>
      </c>
      <c r="I33" s="219" t="s">
        <v>128</v>
      </c>
      <c r="J33" s="219" t="s">
        <v>128</v>
      </c>
      <c r="K33" s="219" t="s">
        <v>128</v>
      </c>
      <c r="L33" s="220" t="s">
        <v>128</v>
      </c>
      <c r="M33" s="218">
        <v>7</v>
      </c>
      <c r="N33" s="218" t="s">
        <v>128</v>
      </c>
      <c r="O33" s="219" t="s">
        <v>128</v>
      </c>
      <c r="P33" s="219">
        <v>1</v>
      </c>
      <c r="Q33" s="219" t="s">
        <v>128</v>
      </c>
      <c r="R33" s="221" t="s">
        <v>128</v>
      </c>
      <c r="S33" s="222" t="s">
        <v>128</v>
      </c>
      <c r="T33" s="221" t="s">
        <v>128</v>
      </c>
      <c r="U33" s="194"/>
      <c r="V33" s="195" t="s">
        <v>296</v>
      </c>
    </row>
    <row r="34" spans="1:22" s="34" customFormat="1" ht="22.5" customHeight="1" x14ac:dyDescent="0.2">
      <c r="A34" s="189"/>
      <c r="B34" s="189">
        <v>224</v>
      </c>
      <c r="C34" s="190" t="s">
        <v>61</v>
      </c>
      <c r="D34" s="218" t="s">
        <v>128</v>
      </c>
      <c r="E34" s="219" t="s">
        <v>128</v>
      </c>
      <c r="F34" s="219" t="s">
        <v>128</v>
      </c>
      <c r="G34" s="219" t="s">
        <v>128</v>
      </c>
      <c r="H34" s="219" t="s">
        <v>128</v>
      </c>
      <c r="I34" s="219" t="s">
        <v>128</v>
      </c>
      <c r="J34" s="219" t="s">
        <v>128</v>
      </c>
      <c r="K34" s="219" t="s">
        <v>128</v>
      </c>
      <c r="L34" s="220" t="s">
        <v>128</v>
      </c>
      <c r="M34" s="218">
        <v>473</v>
      </c>
      <c r="N34" s="218" t="s">
        <v>128</v>
      </c>
      <c r="O34" s="219" t="s">
        <v>128</v>
      </c>
      <c r="P34" s="219" t="s">
        <v>128</v>
      </c>
      <c r="Q34" s="219" t="s">
        <v>128</v>
      </c>
      <c r="R34" s="221" t="s">
        <v>128</v>
      </c>
      <c r="S34" s="222" t="s">
        <v>128</v>
      </c>
      <c r="T34" s="221" t="s">
        <v>128</v>
      </c>
      <c r="U34" s="194"/>
      <c r="V34" s="195" t="s">
        <v>62</v>
      </c>
    </row>
    <row r="35" spans="1:22" s="34" customFormat="1" ht="22.5" customHeight="1" x14ac:dyDescent="0.2">
      <c r="A35" s="189"/>
      <c r="B35" s="189">
        <v>234</v>
      </c>
      <c r="C35" s="190" t="s">
        <v>345</v>
      </c>
      <c r="D35" s="218" t="s">
        <v>128</v>
      </c>
      <c r="E35" s="219" t="s">
        <v>128</v>
      </c>
      <c r="F35" s="219" t="s">
        <v>128</v>
      </c>
      <c r="G35" s="219" t="s">
        <v>128</v>
      </c>
      <c r="H35" s="219" t="s">
        <v>128</v>
      </c>
      <c r="I35" s="219" t="s">
        <v>128</v>
      </c>
      <c r="J35" s="219" t="s">
        <v>128</v>
      </c>
      <c r="K35" s="219" t="s">
        <v>128</v>
      </c>
      <c r="L35" s="220" t="s">
        <v>128</v>
      </c>
      <c r="M35" s="218">
        <v>1</v>
      </c>
      <c r="N35" s="218" t="s">
        <v>128</v>
      </c>
      <c r="O35" s="219" t="s">
        <v>128</v>
      </c>
      <c r="P35" s="219">
        <v>34</v>
      </c>
      <c r="Q35" s="219" t="s">
        <v>128</v>
      </c>
      <c r="R35" s="221" t="s">
        <v>128</v>
      </c>
      <c r="S35" s="222" t="s">
        <v>128</v>
      </c>
      <c r="T35" s="221" t="s">
        <v>128</v>
      </c>
      <c r="U35" s="194"/>
      <c r="V35" s="195" t="s">
        <v>346</v>
      </c>
    </row>
    <row r="36" spans="1:22" s="34" customFormat="1" ht="22.5" customHeight="1" x14ac:dyDescent="0.2">
      <c r="A36" s="328" t="s">
        <v>299</v>
      </c>
      <c r="B36" s="329"/>
      <c r="C36" s="348"/>
      <c r="D36" s="218">
        <v>111596</v>
      </c>
      <c r="E36" s="219">
        <v>71594</v>
      </c>
      <c r="F36" s="219" t="s">
        <v>128</v>
      </c>
      <c r="G36" s="219">
        <v>40002</v>
      </c>
      <c r="H36" s="219" t="s">
        <v>128</v>
      </c>
      <c r="I36" s="219" t="s">
        <v>128</v>
      </c>
      <c r="J36" s="219" t="s">
        <v>128</v>
      </c>
      <c r="K36" s="219" t="s">
        <v>128</v>
      </c>
      <c r="L36" s="220" t="s">
        <v>128</v>
      </c>
      <c r="M36" s="218">
        <v>253</v>
      </c>
      <c r="N36" s="218" t="s">
        <v>128</v>
      </c>
      <c r="O36" s="219">
        <v>3</v>
      </c>
      <c r="P36" s="219">
        <v>3355</v>
      </c>
      <c r="Q36" s="219" t="s">
        <v>128</v>
      </c>
      <c r="R36" s="221" t="s">
        <v>128</v>
      </c>
      <c r="S36" s="222" t="s">
        <v>128</v>
      </c>
      <c r="T36" s="221" t="s">
        <v>128</v>
      </c>
      <c r="U36" s="349" t="s">
        <v>300</v>
      </c>
      <c r="V36" s="329"/>
    </row>
    <row r="37" spans="1:22" s="34" customFormat="1" ht="22.5" customHeight="1" x14ac:dyDescent="0.2">
      <c r="A37" s="189"/>
      <c r="B37" s="189">
        <v>304</v>
      </c>
      <c r="C37" s="190" t="s">
        <v>303</v>
      </c>
      <c r="D37" s="218">
        <v>111596</v>
      </c>
      <c r="E37" s="219">
        <v>71594</v>
      </c>
      <c r="F37" s="219" t="s">
        <v>128</v>
      </c>
      <c r="G37" s="219">
        <v>40002</v>
      </c>
      <c r="H37" s="219" t="s">
        <v>128</v>
      </c>
      <c r="I37" s="219" t="s">
        <v>128</v>
      </c>
      <c r="J37" s="219" t="s">
        <v>128</v>
      </c>
      <c r="K37" s="219" t="s">
        <v>128</v>
      </c>
      <c r="L37" s="220" t="s">
        <v>128</v>
      </c>
      <c r="M37" s="218">
        <v>199</v>
      </c>
      <c r="N37" s="218" t="s">
        <v>128</v>
      </c>
      <c r="O37" s="219">
        <v>2</v>
      </c>
      <c r="P37" s="219">
        <v>3355</v>
      </c>
      <c r="Q37" s="219" t="s">
        <v>128</v>
      </c>
      <c r="R37" s="221" t="s">
        <v>128</v>
      </c>
      <c r="S37" s="222" t="s">
        <v>128</v>
      </c>
      <c r="T37" s="221" t="s">
        <v>128</v>
      </c>
      <c r="U37" s="194"/>
      <c r="V37" s="195" t="s">
        <v>304</v>
      </c>
    </row>
    <row r="38" spans="1:22" s="34" customFormat="1" ht="22.5" customHeight="1" x14ac:dyDescent="0.2">
      <c r="A38" s="189"/>
      <c r="B38" s="189">
        <v>305</v>
      </c>
      <c r="C38" s="190" t="s">
        <v>347</v>
      </c>
      <c r="D38" s="218" t="s">
        <v>128</v>
      </c>
      <c r="E38" s="219" t="s">
        <v>128</v>
      </c>
      <c r="F38" s="219" t="s">
        <v>128</v>
      </c>
      <c r="G38" s="219" t="s">
        <v>128</v>
      </c>
      <c r="H38" s="219" t="s">
        <v>128</v>
      </c>
      <c r="I38" s="219" t="s">
        <v>128</v>
      </c>
      <c r="J38" s="219" t="s">
        <v>128</v>
      </c>
      <c r="K38" s="219" t="s">
        <v>128</v>
      </c>
      <c r="L38" s="220" t="s">
        <v>128</v>
      </c>
      <c r="M38" s="218">
        <v>54</v>
      </c>
      <c r="N38" s="218" t="s">
        <v>128</v>
      </c>
      <c r="O38" s="219">
        <v>1</v>
      </c>
      <c r="P38" s="219" t="s">
        <v>128</v>
      </c>
      <c r="Q38" s="219" t="s">
        <v>128</v>
      </c>
      <c r="R38" s="221" t="s">
        <v>128</v>
      </c>
      <c r="S38" s="222" t="s">
        <v>128</v>
      </c>
      <c r="T38" s="221" t="s">
        <v>128</v>
      </c>
      <c r="U38" s="194"/>
      <c r="V38" s="195" t="s">
        <v>348</v>
      </c>
    </row>
    <row r="39" spans="1:22" s="34" customFormat="1" ht="22.5" customHeight="1" x14ac:dyDescent="0.2">
      <c r="A39" s="328" t="s">
        <v>307</v>
      </c>
      <c r="B39" s="329"/>
      <c r="C39" s="348"/>
      <c r="D39" s="218">
        <v>95335</v>
      </c>
      <c r="E39" s="219" t="s">
        <v>128</v>
      </c>
      <c r="F39" s="219" t="s">
        <v>128</v>
      </c>
      <c r="G39" s="219" t="s">
        <v>128</v>
      </c>
      <c r="H39" s="219" t="s">
        <v>128</v>
      </c>
      <c r="I39" s="219">
        <v>95335</v>
      </c>
      <c r="J39" s="219" t="s">
        <v>128</v>
      </c>
      <c r="K39" s="219" t="s">
        <v>128</v>
      </c>
      <c r="L39" s="220" t="s">
        <v>128</v>
      </c>
      <c r="M39" s="218">
        <v>20</v>
      </c>
      <c r="N39" s="218" t="s">
        <v>128</v>
      </c>
      <c r="O39" s="219" t="s">
        <v>128</v>
      </c>
      <c r="P39" s="219">
        <v>73</v>
      </c>
      <c r="Q39" s="219" t="s">
        <v>128</v>
      </c>
      <c r="R39" s="221" t="s">
        <v>128</v>
      </c>
      <c r="S39" s="222" t="s">
        <v>128</v>
      </c>
      <c r="T39" s="221" t="s">
        <v>128</v>
      </c>
      <c r="U39" s="349" t="s">
        <v>308</v>
      </c>
      <c r="V39" s="329"/>
    </row>
    <row r="40" spans="1:22" s="34" customFormat="1" ht="22.5" customHeight="1" x14ac:dyDescent="0.2">
      <c r="A40" s="189"/>
      <c r="B40" s="189">
        <v>401</v>
      </c>
      <c r="C40" s="190" t="s">
        <v>349</v>
      </c>
      <c r="D40" s="218" t="s">
        <v>128</v>
      </c>
      <c r="E40" s="219" t="s">
        <v>128</v>
      </c>
      <c r="F40" s="219" t="s">
        <v>128</v>
      </c>
      <c r="G40" s="219" t="s">
        <v>128</v>
      </c>
      <c r="H40" s="219" t="s">
        <v>128</v>
      </c>
      <c r="I40" s="219" t="s">
        <v>128</v>
      </c>
      <c r="J40" s="219" t="s">
        <v>128</v>
      </c>
      <c r="K40" s="219" t="s">
        <v>128</v>
      </c>
      <c r="L40" s="220" t="s">
        <v>128</v>
      </c>
      <c r="M40" s="218" t="s">
        <v>128</v>
      </c>
      <c r="N40" s="218" t="s">
        <v>128</v>
      </c>
      <c r="O40" s="219" t="s">
        <v>128</v>
      </c>
      <c r="P40" s="219">
        <v>16</v>
      </c>
      <c r="Q40" s="219" t="s">
        <v>128</v>
      </c>
      <c r="R40" s="221" t="s">
        <v>128</v>
      </c>
      <c r="S40" s="222" t="s">
        <v>128</v>
      </c>
      <c r="T40" s="221" t="s">
        <v>128</v>
      </c>
      <c r="U40" s="194"/>
      <c r="V40" s="195" t="s">
        <v>350</v>
      </c>
    </row>
    <row r="41" spans="1:22" s="34" customFormat="1" ht="22.5" customHeight="1" x14ac:dyDescent="0.2">
      <c r="A41" s="189"/>
      <c r="B41" s="189">
        <v>406</v>
      </c>
      <c r="C41" s="190" t="s">
        <v>68</v>
      </c>
      <c r="D41" s="218">
        <v>45331</v>
      </c>
      <c r="E41" s="219" t="s">
        <v>128</v>
      </c>
      <c r="F41" s="219" t="s">
        <v>128</v>
      </c>
      <c r="G41" s="219" t="s">
        <v>128</v>
      </c>
      <c r="H41" s="219" t="s">
        <v>128</v>
      </c>
      <c r="I41" s="219">
        <v>45331</v>
      </c>
      <c r="J41" s="219" t="s">
        <v>128</v>
      </c>
      <c r="K41" s="219" t="s">
        <v>128</v>
      </c>
      <c r="L41" s="220" t="s">
        <v>128</v>
      </c>
      <c r="M41" s="218" t="s">
        <v>128</v>
      </c>
      <c r="N41" s="218" t="s">
        <v>128</v>
      </c>
      <c r="O41" s="219" t="s">
        <v>128</v>
      </c>
      <c r="P41" s="219" t="s">
        <v>128</v>
      </c>
      <c r="Q41" s="219" t="s">
        <v>128</v>
      </c>
      <c r="R41" s="221" t="s">
        <v>128</v>
      </c>
      <c r="S41" s="222" t="s">
        <v>128</v>
      </c>
      <c r="T41" s="221" t="s">
        <v>128</v>
      </c>
      <c r="U41" s="194"/>
      <c r="V41" s="195" t="s">
        <v>69</v>
      </c>
    </row>
    <row r="42" spans="1:22" s="34" customFormat="1" ht="22.5" customHeight="1" x14ac:dyDescent="0.2">
      <c r="A42" s="189"/>
      <c r="B42" s="189">
        <v>407</v>
      </c>
      <c r="C42" s="190" t="s">
        <v>309</v>
      </c>
      <c r="D42" s="218" t="s">
        <v>128</v>
      </c>
      <c r="E42" s="219" t="s">
        <v>128</v>
      </c>
      <c r="F42" s="219" t="s">
        <v>128</v>
      </c>
      <c r="G42" s="219" t="s">
        <v>128</v>
      </c>
      <c r="H42" s="219" t="s">
        <v>128</v>
      </c>
      <c r="I42" s="219" t="s">
        <v>128</v>
      </c>
      <c r="J42" s="219" t="s">
        <v>128</v>
      </c>
      <c r="K42" s="219" t="s">
        <v>128</v>
      </c>
      <c r="L42" s="220" t="s">
        <v>128</v>
      </c>
      <c r="M42" s="218" t="s">
        <v>128</v>
      </c>
      <c r="N42" s="218" t="s">
        <v>128</v>
      </c>
      <c r="O42" s="219" t="s">
        <v>128</v>
      </c>
      <c r="P42" s="219">
        <v>22</v>
      </c>
      <c r="Q42" s="219" t="s">
        <v>128</v>
      </c>
      <c r="R42" s="221" t="s">
        <v>128</v>
      </c>
      <c r="S42" s="222" t="s">
        <v>128</v>
      </c>
      <c r="T42" s="221" t="s">
        <v>128</v>
      </c>
      <c r="U42" s="194"/>
      <c r="V42" s="195" t="s">
        <v>310</v>
      </c>
    </row>
    <row r="43" spans="1:22" s="34" customFormat="1" ht="22.5" customHeight="1" x14ac:dyDescent="0.2">
      <c r="A43" s="189"/>
      <c r="B43" s="189">
        <v>409</v>
      </c>
      <c r="C43" s="190" t="s">
        <v>351</v>
      </c>
      <c r="D43" s="218">
        <v>50004</v>
      </c>
      <c r="E43" s="219" t="s">
        <v>128</v>
      </c>
      <c r="F43" s="219" t="s">
        <v>128</v>
      </c>
      <c r="G43" s="219" t="s">
        <v>128</v>
      </c>
      <c r="H43" s="219" t="s">
        <v>128</v>
      </c>
      <c r="I43" s="219">
        <v>50004</v>
      </c>
      <c r="J43" s="219" t="s">
        <v>128</v>
      </c>
      <c r="K43" s="219" t="s">
        <v>128</v>
      </c>
      <c r="L43" s="220" t="s">
        <v>128</v>
      </c>
      <c r="M43" s="218" t="s">
        <v>128</v>
      </c>
      <c r="N43" s="218" t="s">
        <v>128</v>
      </c>
      <c r="O43" s="219" t="s">
        <v>128</v>
      </c>
      <c r="P43" s="219">
        <v>35</v>
      </c>
      <c r="Q43" s="219" t="s">
        <v>128</v>
      </c>
      <c r="R43" s="221" t="s">
        <v>128</v>
      </c>
      <c r="S43" s="222" t="s">
        <v>128</v>
      </c>
      <c r="T43" s="221" t="s">
        <v>128</v>
      </c>
      <c r="U43" s="194"/>
      <c r="V43" s="195" t="s">
        <v>352</v>
      </c>
    </row>
    <row r="44" spans="1:22" s="34" customFormat="1" ht="22.5" customHeight="1" x14ac:dyDescent="0.2">
      <c r="A44" s="189"/>
      <c r="B44" s="189">
        <v>410</v>
      </c>
      <c r="C44" s="190" t="s">
        <v>353</v>
      </c>
      <c r="D44" s="218" t="s">
        <v>128</v>
      </c>
      <c r="E44" s="219" t="s">
        <v>128</v>
      </c>
      <c r="F44" s="219" t="s">
        <v>128</v>
      </c>
      <c r="G44" s="219" t="s">
        <v>128</v>
      </c>
      <c r="H44" s="219" t="s">
        <v>128</v>
      </c>
      <c r="I44" s="219" t="s">
        <v>128</v>
      </c>
      <c r="J44" s="219" t="s">
        <v>128</v>
      </c>
      <c r="K44" s="219" t="s">
        <v>128</v>
      </c>
      <c r="L44" s="220" t="s">
        <v>128</v>
      </c>
      <c r="M44" s="218">
        <v>20</v>
      </c>
      <c r="N44" s="218" t="s">
        <v>128</v>
      </c>
      <c r="O44" s="219" t="s">
        <v>128</v>
      </c>
      <c r="P44" s="219" t="s">
        <v>128</v>
      </c>
      <c r="Q44" s="219" t="s">
        <v>128</v>
      </c>
      <c r="R44" s="221" t="s">
        <v>128</v>
      </c>
      <c r="S44" s="222" t="s">
        <v>128</v>
      </c>
      <c r="T44" s="221" t="s">
        <v>128</v>
      </c>
      <c r="U44" s="194"/>
      <c r="V44" s="195" t="s">
        <v>354</v>
      </c>
    </row>
    <row r="45" spans="1:22" s="34" customFormat="1" ht="22.5" customHeight="1" x14ac:dyDescent="0.2">
      <c r="A45" s="328" t="s">
        <v>311</v>
      </c>
      <c r="B45" s="329"/>
      <c r="C45" s="348"/>
      <c r="D45" s="218" t="s">
        <v>128</v>
      </c>
      <c r="E45" s="219" t="s">
        <v>128</v>
      </c>
      <c r="F45" s="219" t="s">
        <v>128</v>
      </c>
      <c r="G45" s="219" t="s">
        <v>128</v>
      </c>
      <c r="H45" s="219" t="s">
        <v>128</v>
      </c>
      <c r="I45" s="219" t="s">
        <v>128</v>
      </c>
      <c r="J45" s="219" t="s">
        <v>128</v>
      </c>
      <c r="K45" s="219" t="s">
        <v>128</v>
      </c>
      <c r="L45" s="220" t="s">
        <v>128</v>
      </c>
      <c r="M45" s="218">
        <v>43</v>
      </c>
      <c r="N45" s="218" t="s">
        <v>128</v>
      </c>
      <c r="O45" s="219" t="s">
        <v>128</v>
      </c>
      <c r="P45" s="219" t="s">
        <v>128</v>
      </c>
      <c r="Q45" s="219" t="s">
        <v>128</v>
      </c>
      <c r="R45" s="221" t="s">
        <v>128</v>
      </c>
      <c r="S45" s="222" t="s">
        <v>128</v>
      </c>
      <c r="T45" s="221" t="s">
        <v>128</v>
      </c>
      <c r="U45" s="349" t="s">
        <v>312</v>
      </c>
      <c r="V45" s="329"/>
    </row>
    <row r="46" spans="1:22" s="34" customFormat="1" ht="22.5" customHeight="1" x14ac:dyDescent="0.2">
      <c r="A46" s="189"/>
      <c r="B46" s="189">
        <v>545</v>
      </c>
      <c r="C46" s="190" t="s">
        <v>355</v>
      </c>
      <c r="D46" s="218" t="s">
        <v>128</v>
      </c>
      <c r="E46" s="219" t="s">
        <v>128</v>
      </c>
      <c r="F46" s="219" t="s">
        <v>128</v>
      </c>
      <c r="G46" s="219" t="s">
        <v>128</v>
      </c>
      <c r="H46" s="219" t="s">
        <v>128</v>
      </c>
      <c r="I46" s="219" t="s">
        <v>128</v>
      </c>
      <c r="J46" s="219" t="s">
        <v>128</v>
      </c>
      <c r="K46" s="219" t="s">
        <v>128</v>
      </c>
      <c r="L46" s="220" t="s">
        <v>128</v>
      </c>
      <c r="M46" s="218">
        <v>11</v>
      </c>
      <c r="N46" s="218" t="s">
        <v>128</v>
      </c>
      <c r="O46" s="219" t="s">
        <v>128</v>
      </c>
      <c r="P46" s="219" t="s">
        <v>128</v>
      </c>
      <c r="Q46" s="219" t="s">
        <v>128</v>
      </c>
      <c r="R46" s="221" t="s">
        <v>128</v>
      </c>
      <c r="S46" s="222" t="s">
        <v>128</v>
      </c>
      <c r="T46" s="221" t="s">
        <v>128</v>
      </c>
      <c r="U46" s="194"/>
      <c r="V46" s="195" t="s">
        <v>356</v>
      </c>
    </row>
    <row r="47" spans="1:22" s="34" customFormat="1" ht="22.5" customHeight="1" x14ac:dyDescent="0.2">
      <c r="A47" s="189"/>
      <c r="B47" s="189">
        <v>551</v>
      </c>
      <c r="C47" s="190" t="s">
        <v>357</v>
      </c>
      <c r="D47" s="218" t="s">
        <v>128</v>
      </c>
      <c r="E47" s="219" t="s">
        <v>128</v>
      </c>
      <c r="F47" s="219" t="s">
        <v>128</v>
      </c>
      <c r="G47" s="219" t="s">
        <v>128</v>
      </c>
      <c r="H47" s="219" t="s">
        <v>128</v>
      </c>
      <c r="I47" s="219" t="s">
        <v>128</v>
      </c>
      <c r="J47" s="219" t="s">
        <v>128</v>
      </c>
      <c r="K47" s="219" t="s">
        <v>128</v>
      </c>
      <c r="L47" s="220" t="s">
        <v>128</v>
      </c>
      <c r="M47" s="218">
        <v>32</v>
      </c>
      <c r="N47" s="218" t="s">
        <v>128</v>
      </c>
      <c r="O47" s="219" t="s">
        <v>128</v>
      </c>
      <c r="P47" s="219" t="s">
        <v>128</v>
      </c>
      <c r="Q47" s="219" t="s">
        <v>128</v>
      </c>
      <c r="R47" s="221" t="s">
        <v>128</v>
      </c>
      <c r="S47" s="222" t="s">
        <v>128</v>
      </c>
      <c r="T47" s="221" t="s">
        <v>128</v>
      </c>
      <c r="U47" s="194"/>
      <c r="V47" s="195" t="s">
        <v>358</v>
      </c>
    </row>
    <row r="48" spans="1:22" s="34" customFormat="1" ht="22.5" customHeight="1" x14ac:dyDescent="0.2">
      <c r="A48" s="328" t="s">
        <v>77</v>
      </c>
      <c r="B48" s="329"/>
      <c r="C48" s="348"/>
      <c r="D48" s="218">
        <v>401785</v>
      </c>
      <c r="E48" s="219">
        <v>31700</v>
      </c>
      <c r="F48" s="219" t="s">
        <v>128</v>
      </c>
      <c r="G48" s="219">
        <v>33303</v>
      </c>
      <c r="H48" s="219" t="s">
        <v>128</v>
      </c>
      <c r="I48" s="219">
        <v>336782</v>
      </c>
      <c r="J48" s="219" t="s">
        <v>128</v>
      </c>
      <c r="K48" s="219" t="s">
        <v>128</v>
      </c>
      <c r="L48" s="220" t="s">
        <v>128</v>
      </c>
      <c r="M48" s="218">
        <v>37</v>
      </c>
      <c r="N48" s="218" t="s">
        <v>128</v>
      </c>
      <c r="O48" s="219" t="s">
        <v>128</v>
      </c>
      <c r="P48" s="219">
        <v>35</v>
      </c>
      <c r="Q48" s="219" t="s">
        <v>128</v>
      </c>
      <c r="R48" s="221" t="s">
        <v>128</v>
      </c>
      <c r="S48" s="222" t="s">
        <v>128</v>
      </c>
      <c r="T48" s="221" t="s">
        <v>128</v>
      </c>
      <c r="U48" s="349" t="s">
        <v>315</v>
      </c>
      <c r="V48" s="329"/>
    </row>
    <row r="49" spans="1:22" s="34" customFormat="1" ht="22.5" customHeight="1" x14ac:dyDescent="0.2">
      <c r="A49" s="189"/>
      <c r="B49" s="189">
        <v>601</v>
      </c>
      <c r="C49" s="190" t="s">
        <v>79</v>
      </c>
      <c r="D49" s="218">
        <v>293631</v>
      </c>
      <c r="E49" s="219">
        <v>31700</v>
      </c>
      <c r="F49" s="219" t="s">
        <v>128</v>
      </c>
      <c r="G49" s="219">
        <v>33303</v>
      </c>
      <c r="H49" s="219" t="s">
        <v>128</v>
      </c>
      <c r="I49" s="219">
        <v>228628</v>
      </c>
      <c r="J49" s="219" t="s">
        <v>128</v>
      </c>
      <c r="K49" s="219" t="s">
        <v>128</v>
      </c>
      <c r="L49" s="220" t="s">
        <v>128</v>
      </c>
      <c r="M49" s="218">
        <v>37</v>
      </c>
      <c r="N49" s="218" t="s">
        <v>128</v>
      </c>
      <c r="O49" s="219" t="s">
        <v>128</v>
      </c>
      <c r="P49" s="219" t="s">
        <v>128</v>
      </c>
      <c r="Q49" s="219" t="s">
        <v>128</v>
      </c>
      <c r="R49" s="221" t="s">
        <v>128</v>
      </c>
      <c r="S49" s="222" t="s">
        <v>128</v>
      </c>
      <c r="T49" s="221" t="s">
        <v>128</v>
      </c>
      <c r="U49" s="194"/>
      <c r="V49" s="195" t="s">
        <v>80</v>
      </c>
    </row>
    <row r="50" spans="1:22" s="34" customFormat="1" ht="22.5" customHeight="1" x14ac:dyDescent="0.2">
      <c r="A50" s="189"/>
      <c r="B50" s="189">
        <v>606</v>
      </c>
      <c r="C50" s="190" t="s">
        <v>359</v>
      </c>
      <c r="D50" s="218">
        <v>108154</v>
      </c>
      <c r="E50" s="219" t="s">
        <v>128</v>
      </c>
      <c r="F50" s="219" t="s">
        <v>128</v>
      </c>
      <c r="G50" s="219" t="s">
        <v>128</v>
      </c>
      <c r="H50" s="219" t="s">
        <v>128</v>
      </c>
      <c r="I50" s="219">
        <v>108154</v>
      </c>
      <c r="J50" s="219" t="s">
        <v>128</v>
      </c>
      <c r="K50" s="219" t="s">
        <v>128</v>
      </c>
      <c r="L50" s="220" t="s">
        <v>128</v>
      </c>
      <c r="M50" s="218" t="s">
        <v>128</v>
      </c>
      <c r="N50" s="218" t="s">
        <v>128</v>
      </c>
      <c r="O50" s="219" t="s">
        <v>128</v>
      </c>
      <c r="P50" s="219">
        <v>35</v>
      </c>
      <c r="Q50" s="219" t="s">
        <v>128</v>
      </c>
      <c r="R50" s="221" t="s">
        <v>128</v>
      </c>
      <c r="S50" s="222" t="s">
        <v>128</v>
      </c>
      <c r="T50" s="221" t="s">
        <v>128</v>
      </c>
      <c r="U50" s="194"/>
      <c r="V50" s="195" t="s">
        <v>360</v>
      </c>
    </row>
    <row r="51" spans="1:22" s="34" customFormat="1" ht="22.5" customHeight="1" x14ac:dyDescent="0.2">
      <c r="A51" s="328" t="s">
        <v>361</v>
      </c>
      <c r="B51" s="329"/>
      <c r="C51" s="348"/>
      <c r="D51" s="218">
        <v>827031</v>
      </c>
      <c r="E51" s="219">
        <v>1684</v>
      </c>
      <c r="F51" s="219" t="s">
        <v>128</v>
      </c>
      <c r="G51" s="219">
        <v>386277</v>
      </c>
      <c r="H51" s="219">
        <v>28</v>
      </c>
      <c r="I51" s="219">
        <v>7763</v>
      </c>
      <c r="J51" s="219">
        <v>431279</v>
      </c>
      <c r="K51" s="219">
        <v>1199</v>
      </c>
      <c r="L51" s="220">
        <v>430080</v>
      </c>
      <c r="M51" s="218">
        <v>171</v>
      </c>
      <c r="N51" s="218" t="s">
        <v>128</v>
      </c>
      <c r="O51" s="219" t="s">
        <v>128</v>
      </c>
      <c r="P51" s="219" t="s">
        <v>128</v>
      </c>
      <c r="Q51" s="219" t="s">
        <v>128</v>
      </c>
      <c r="R51" s="221" t="s">
        <v>128</v>
      </c>
      <c r="S51" s="222" t="s">
        <v>128</v>
      </c>
      <c r="T51" s="221" t="s">
        <v>128</v>
      </c>
      <c r="U51" s="349" t="s">
        <v>362</v>
      </c>
      <c r="V51" s="329"/>
    </row>
    <row r="52" spans="1:22" s="34" customFormat="1" ht="22.5" customHeight="1" x14ac:dyDescent="0.2">
      <c r="A52" s="189"/>
      <c r="B52" s="189">
        <v>701</v>
      </c>
      <c r="C52" s="190" t="s">
        <v>363</v>
      </c>
      <c r="D52" s="218">
        <v>7909</v>
      </c>
      <c r="E52" s="219">
        <v>1684</v>
      </c>
      <c r="F52" s="219" t="s">
        <v>128</v>
      </c>
      <c r="G52" s="219" t="s">
        <v>128</v>
      </c>
      <c r="H52" s="219">
        <v>28</v>
      </c>
      <c r="I52" s="219">
        <v>6197</v>
      </c>
      <c r="J52" s="219" t="s">
        <v>128</v>
      </c>
      <c r="K52" s="219" t="s">
        <v>128</v>
      </c>
      <c r="L52" s="220" t="s">
        <v>128</v>
      </c>
      <c r="M52" s="218" t="s">
        <v>128</v>
      </c>
      <c r="N52" s="218" t="s">
        <v>128</v>
      </c>
      <c r="O52" s="219" t="s">
        <v>128</v>
      </c>
      <c r="P52" s="219" t="s">
        <v>128</v>
      </c>
      <c r="Q52" s="219" t="s">
        <v>128</v>
      </c>
      <c r="R52" s="221" t="s">
        <v>128</v>
      </c>
      <c r="S52" s="222" t="s">
        <v>128</v>
      </c>
      <c r="T52" s="221" t="s">
        <v>128</v>
      </c>
      <c r="U52" s="194"/>
      <c r="V52" s="195" t="s">
        <v>364</v>
      </c>
    </row>
    <row r="53" spans="1:22" s="34" customFormat="1" ht="22.5" customHeight="1" thickBot="1" x14ac:dyDescent="0.25">
      <c r="A53" s="196"/>
      <c r="B53" s="196">
        <v>703</v>
      </c>
      <c r="C53" s="197" t="s">
        <v>365</v>
      </c>
      <c r="D53" s="223">
        <v>819122</v>
      </c>
      <c r="E53" s="224" t="s">
        <v>128</v>
      </c>
      <c r="F53" s="224" t="s">
        <v>128</v>
      </c>
      <c r="G53" s="224">
        <v>386277</v>
      </c>
      <c r="H53" s="224" t="s">
        <v>128</v>
      </c>
      <c r="I53" s="224">
        <v>1566</v>
      </c>
      <c r="J53" s="224">
        <v>431279</v>
      </c>
      <c r="K53" s="224">
        <v>1199</v>
      </c>
      <c r="L53" s="225">
        <v>430080</v>
      </c>
      <c r="M53" s="223">
        <v>171</v>
      </c>
      <c r="N53" s="223" t="s">
        <v>128</v>
      </c>
      <c r="O53" s="224" t="s">
        <v>128</v>
      </c>
      <c r="P53" s="224" t="s">
        <v>128</v>
      </c>
      <c r="Q53" s="224" t="s">
        <v>128</v>
      </c>
      <c r="R53" s="226" t="s">
        <v>128</v>
      </c>
      <c r="S53" s="227" t="s">
        <v>128</v>
      </c>
      <c r="T53" s="226" t="s">
        <v>128</v>
      </c>
      <c r="U53" s="202"/>
      <c r="V53" s="203" t="s">
        <v>317</v>
      </c>
    </row>
    <row r="54" spans="1:22" ht="18.75" customHeight="1" x14ac:dyDescent="0.2">
      <c r="A54" s="164" t="s">
        <v>407</v>
      </c>
      <c r="V54" s="165" t="s">
        <v>407</v>
      </c>
    </row>
    <row r="55" spans="1:22" ht="31.5" customHeight="1" x14ac:dyDescent="0.2"/>
    <row r="56" spans="1:22" ht="31.5" customHeight="1" x14ac:dyDescent="0.2"/>
    <row r="57" spans="1:22" ht="31.5" customHeight="1" x14ac:dyDescent="0.2"/>
    <row r="58" spans="1:22" ht="31.5" customHeight="1" x14ac:dyDescent="0.2"/>
    <row r="59" spans="1:22" ht="31.5" customHeight="1" x14ac:dyDescent="0.2"/>
    <row r="60" spans="1:22" ht="31.5" customHeight="1" x14ac:dyDescent="0.2"/>
    <row r="61" spans="1:22" ht="31.5" customHeight="1" x14ac:dyDescent="0.2"/>
    <row r="62" spans="1:22" ht="31.5" customHeight="1" x14ac:dyDescent="0.2"/>
    <row r="88" ht="5.25" customHeight="1" x14ac:dyDescent="0.2"/>
  </sheetData>
  <mergeCells count="18">
    <mergeCell ref="A2:C5"/>
    <mergeCell ref="U2:V5"/>
    <mergeCell ref="A7:C7"/>
    <mergeCell ref="U7:V7"/>
    <mergeCell ref="A8:C8"/>
    <mergeCell ref="U8:V8"/>
    <mergeCell ref="A28:C28"/>
    <mergeCell ref="U28:V28"/>
    <mergeCell ref="A36:C36"/>
    <mergeCell ref="U36:V36"/>
    <mergeCell ref="A39:C39"/>
    <mergeCell ref="U39:V39"/>
    <mergeCell ref="A45:C45"/>
    <mergeCell ref="U45:V45"/>
    <mergeCell ref="A48:C48"/>
    <mergeCell ref="U48:V48"/>
    <mergeCell ref="A51:C51"/>
    <mergeCell ref="U51:V51"/>
  </mergeCells>
  <phoneticPr fontId="2"/>
  <pageMargins left="0.59055118110236227" right="0.59055118110236227" top="0.59055118110236227" bottom="0.59055118110236227" header="0.51181102362204722" footer="0.51181102362204722"/>
  <pageSetup paperSize="9" scale="68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view="pageBreakPreview" zoomScale="60" zoomScaleNormal="100" workbookViewId="0"/>
  </sheetViews>
  <sheetFormatPr defaultColWidth="8" defaultRowHeight="12" x14ac:dyDescent="0.2"/>
  <cols>
    <col min="1" max="1" width="3.26953125" style="9" customWidth="1"/>
    <col min="2" max="2" width="24.26953125" style="9" customWidth="1"/>
    <col min="3" max="4" width="25.08984375" style="9" customWidth="1"/>
    <col min="5" max="5" width="3.26953125" style="9" customWidth="1"/>
    <col min="6" max="6" width="24.26953125" style="9" customWidth="1"/>
    <col min="7" max="13" width="18.08984375" style="9" customWidth="1"/>
    <col min="14" max="16384" width="8" style="9"/>
  </cols>
  <sheetData>
    <row r="1" spans="1:13" s="2" customFormat="1" ht="18.75" customHeight="1" x14ac:dyDescent="0.2">
      <c r="A1" s="166" t="s">
        <v>366</v>
      </c>
      <c r="C1" s="228"/>
      <c r="D1" s="89"/>
      <c r="E1" s="229"/>
      <c r="F1" s="230"/>
      <c r="G1" s="231"/>
      <c r="H1" s="232" t="s">
        <v>201</v>
      </c>
      <c r="I1" s="228" t="s">
        <v>201</v>
      </c>
      <c r="J1" s="228" t="s">
        <v>201</v>
      </c>
      <c r="K1" s="228"/>
      <c r="L1" s="233"/>
      <c r="M1" s="233"/>
    </row>
    <row r="2" spans="1:13" s="2" customFormat="1" ht="18.75" customHeight="1" thickBot="1" x14ac:dyDescent="0.25">
      <c r="A2" s="166" t="s">
        <v>367</v>
      </c>
      <c r="C2" s="228"/>
      <c r="D2" s="234"/>
      <c r="E2" s="235"/>
      <c r="F2" s="236" t="s">
        <v>368</v>
      </c>
      <c r="G2" s="231"/>
      <c r="H2" s="232"/>
      <c r="I2" s="228"/>
      <c r="J2" s="228"/>
      <c r="K2" s="228"/>
      <c r="L2" s="233"/>
      <c r="M2" s="233"/>
    </row>
    <row r="3" spans="1:13" ht="15" customHeight="1" x14ac:dyDescent="0.2">
      <c r="A3" s="237"/>
      <c r="B3" s="238"/>
      <c r="C3" s="239"/>
      <c r="D3" s="240"/>
      <c r="E3" s="240"/>
      <c r="F3" s="241" t="s">
        <v>201</v>
      </c>
      <c r="G3" s="242"/>
    </row>
    <row r="4" spans="1:13" ht="15" customHeight="1" x14ac:dyDescent="0.2">
      <c r="A4" s="361" t="s">
        <v>369</v>
      </c>
      <c r="B4" s="362"/>
      <c r="C4" s="243" t="s">
        <v>370</v>
      </c>
      <c r="D4" s="244" t="s">
        <v>371</v>
      </c>
      <c r="E4" s="244"/>
      <c r="F4" s="245"/>
      <c r="G4" s="246"/>
    </row>
    <row r="5" spans="1:13" ht="30" customHeight="1" x14ac:dyDescent="0.2">
      <c r="A5" s="247"/>
      <c r="B5" s="248"/>
      <c r="C5" s="249" t="s">
        <v>232</v>
      </c>
      <c r="D5" s="250" t="s">
        <v>372</v>
      </c>
      <c r="E5" s="363" t="s">
        <v>373</v>
      </c>
      <c r="F5" s="364"/>
      <c r="G5" s="246"/>
    </row>
    <row r="6" spans="1:13" ht="30" customHeight="1" x14ac:dyDescent="0.2">
      <c r="A6" s="357" t="s">
        <v>374</v>
      </c>
      <c r="B6" s="365"/>
      <c r="C6" s="251">
        <v>4411219</v>
      </c>
      <c r="D6" s="251">
        <v>931412</v>
      </c>
      <c r="E6" s="366" t="s">
        <v>375</v>
      </c>
      <c r="F6" s="367"/>
      <c r="G6" s="242"/>
    </row>
    <row r="7" spans="1:13" ht="30" customHeight="1" x14ac:dyDescent="0.2">
      <c r="B7" s="252" t="s">
        <v>376</v>
      </c>
      <c r="C7" s="251">
        <v>395104</v>
      </c>
      <c r="D7" s="251">
        <v>156184</v>
      </c>
      <c r="E7" s="253"/>
      <c r="F7" s="254" t="s">
        <v>377</v>
      </c>
      <c r="G7" s="255"/>
    </row>
    <row r="8" spans="1:13" ht="30" customHeight="1" x14ac:dyDescent="0.2">
      <c r="B8" s="252" t="s">
        <v>378</v>
      </c>
      <c r="C8" s="251">
        <v>4012475</v>
      </c>
      <c r="D8" s="251">
        <v>770339</v>
      </c>
      <c r="E8" s="253"/>
      <c r="F8" s="254" t="s">
        <v>379</v>
      </c>
      <c r="G8" s="255"/>
    </row>
    <row r="9" spans="1:13" ht="30" customHeight="1" x14ac:dyDescent="0.2">
      <c r="A9" s="247"/>
      <c r="B9" s="256" t="s">
        <v>380</v>
      </c>
      <c r="C9" s="257">
        <v>3640</v>
      </c>
      <c r="D9" s="257">
        <v>4889</v>
      </c>
      <c r="E9" s="258"/>
      <c r="F9" s="259" t="s">
        <v>381</v>
      </c>
      <c r="G9" s="255"/>
    </row>
    <row r="10" spans="1:13" ht="30" customHeight="1" x14ac:dyDescent="0.2">
      <c r="A10" s="357" t="s">
        <v>382</v>
      </c>
      <c r="B10" s="365"/>
      <c r="C10" s="251">
        <v>4272902</v>
      </c>
      <c r="D10" s="251">
        <v>509229</v>
      </c>
      <c r="E10" s="368" t="s">
        <v>383</v>
      </c>
      <c r="F10" s="360"/>
      <c r="G10" s="255"/>
    </row>
    <row r="11" spans="1:13" ht="30" customHeight="1" x14ac:dyDescent="0.2">
      <c r="B11" s="252" t="s">
        <v>384</v>
      </c>
      <c r="C11" s="260">
        <v>4265237</v>
      </c>
      <c r="D11" s="261">
        <v>509132</v>
      </c>
      <c r="E11" s="253"/>
      <c r="F11" s="254" t="s">
        <v>385</v>
      </c>
      <c r="G11" s="255"/>
    </row>
    <row r="12" spans="1:13" ht="30" customHeight="1" x14ac:dyDescent="0.2">
      <c r="A12" s="247"/>
      <c r="B12" s="262" t="s">
        <v>380</v>
      </c>
      <c r="C12" s="263">
        <v>7665</v>
      </c>
      <c r="D12" s="264">
        <v>97</v>
      </c>
      <c r="E12" s="258"/>
      <c r="F12" s="259" t="s">
        <v>386</v>
      </c>
      <c r="G12" s="255"/>
    </row>
    <row r="13" spans="1:13" ht="30" customHeight="1" x14ac:dyDescent="0.2">
      <c r="A13" s="357" t="s">
        <v>387</v>
      </c>
      <c r="B13" s="358"/>
      <c r="C13" s="251">
        <v>169909</v>
      </c>
      <c r="D13" s="251">
        <v>293220</v>
      </c>
      <c r="E13" s="359" t="s">
        <v>388</v>
      </c>
      <c r="F13" s="360"/>
    </row>
    <row r="14" spans="1:13" ht="30" customHeight="1" x14ac:dyDescent="0.2">
      <c r="B14" s="252" t="s">
        <v>389</v>
      </c>
      <c r="C14" s="251">
        <v>27820</v>
      </c>
      <c r="D14" s="251">
        <v>22325</v>
      </c>
      <c r="E14" s="253"/>
      <c r="F14" s="265" t="s">
        <v>390</v>
      </c>
    </row>
    <row r="15" spans="1:13" ht="30" customHeight="1" x14ac:dyDescent="0.2">
      <c r="B15" s="252" t="s">
        <v>391</v>
      </c>
      <c r="C15" s="251">
        <v>18090</v>
      </c>
      <c r="D15" s="251">
        <v>10762</v>
      </c>
      <c r="E15" s="253"/>
      <c r="F15" s="265" t="s">
        <v>392</v>
      </c>
    </row>
    <row r="16" spans="1:13" ht="30" customHeight="1" x14ac:dyDescent="0.2">
      <c r="B16" s="252" t="s">
        <v>393</v>
      </c>
      <c r="C16" s="251">
        <v>16177</v>
      </c>
      <c r="D16" s="251">
        <v>22899</v>
      </c>
      <c r="E16" s="253"/>
      <c r="F16" s="265" t="s">
        <v>394</v>
      </c>
    </row>
    <row r="17" spans="1:6" ht="30" customHeight="1" x14ac:dyDescent="0.2">
      <c r="B17" s="252" t="s">
        <v>395</v>
      </c>
      <c r="C17" s="251">
        <v>8474</v>
      </c>
      <c r="D17" s="251">
        <v>10537</v>
      </c>
      <c r="E17" s="253"/>
      <c r="F17" s="265" t="s">
        <v>396</v>
      </c>
    </row>
    <row r="18" spans="1:6" ht="30" customHeight="1" x14ac:dyDescent="0.2">
      <c r="B18" s="252" t="s">
        <v>397</v>
      </c>
      <c r="C18" s="251">
        <v>24511</v>
      </c>
      <c r="D18" s="251">
        <v>21533</v>
      </c>
      <c r="E18" s="253"/>
      <c r="F18" s="265" t="s">
        <v>398</v>
      </c>
    </row>
    <row r="19" spans="1:6" ht="30" customHeight="1" x14ac:dyDescent="0.2">
      <c r="B19" s="252" t="s">
        <v>399</v>
      </c>
      <c r="C19" s="251">
        <v>11365</v>
      </c>
      <c r="D19" s="251">
        <v>13968</v>
      </c>
      <c r="E19" s="253"/>
      <c r="F19" s="265" t="s">
        <v>400</v>
      </c>
    </row>
    <row r="20" spans="1:6" ht="30" customHeight="1" x14ac:dyDescent="0.2">
      <c r="B20" s="252" t="s">
        <v>401</v>
      </c>
      <c r="C20" s="251">
        <v>4504</v>
      </c>
      <c r="D20" s="251">
        <v>6545</v>
      </c>
      <c r="E20" s="253"/>
      <c r="F20" s="265" t="s">
        <v>402</v>
      </c>
    </row>
    <row r="21" spans="1:6" ht="30" customHeight="1" x14ac:dyDescent="0.2">
      <c r="B21" s="252" t="s">
        <v>403</v>
      </c>
      <c r="C21" s="251">
        <v>39330</v>
      </c>
      <c r="D21" s="251">
        <v>96568</v>
      </c>
      <c r="E21" s="253"/>
      <c r="F21" s="265" t="s">
        <v>404</v>
      </c>
    </row>
    <row r="22" spans="1:6" ht="30" customHeight="1" thickBot="1" x14ac:dyDescent="0.25">
      <c r="A22" s="266"/>
      <c r="B22" s="267" t="s">
        <v>405</v>
      </c>
      <c r="C22" s="268">
        <v>19638</v>
      </c>
      <c r="D22" s="268">
        <v>88083</v>
      </c>
      <c r="E22" s="269"/>
      <c r="F22" s="270" t="s">
        <v>406</v>
      </c>
    </row>
    <row r="23" spans="1:6" ht="18.75" customHeight="1" x14ac:dyDescent="0.2">
      <c r="A23" s="2"/>
      <c r="F23" s="165" t="s">
        <v>407</v>
      </c>
    </row>
    <row r="24" spans="1:6" ht="12" customHeight="1" x14ac:dyDescent="0.2"/>
    <row r="73" ht="5.25" customHeight="1" x14ac:dyDescent="0.2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83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⑤国内向販売・在庫内訳</vt:lpstr>
      <vt:lpstr>'(2)原油受払'!Print_Area</vt:lpstr>
      <vt:lpstr>'(3)①需給概要'!Print_Area</vt:lpstr>
      <vt:lpstr>②製品受払!Print_Area</vt:lpstr>
      <vt:lpstr>⑤国内向販売・在庫内訳!Print_Area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2022-03-15T01:41:59Z</dcterms:created>
  <dcterms:modified xsi:type="dcterms:W3CDTF">2022-03-15T01:45:58Z</dcterms:modified>
</cp:coreProperties>
</file>