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 filterPrivacy="1"/>
  <xr:revisionPtr revIDLastSave="0" documentId="13_ncr:1_{0CEDE497-3534-44A9-A772-AF8B79E3FF37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Ⅱ.(1)原油輸入" sheetId="2" r:id="rId1"/>
    <sheet name="(2)原油受払" sheetId="3" r:id="rId2"/>
    <sheet name="(3)①需給概要" sheetId="4" r:id="rId3"/>
    <sheet name="②製品受払" sheetId="5" r:id="rId4"/>
    <sheet name="③製品国別輸入" sheetId="6" r:id="rId5"/>
    <sheet name="④製品国別輸出" sheetId="7" r:id="rId6"/>
    <sheet name="⑤消費者・販売業者向販売、在庫内訳" sheetId="8" r:id="rId7"/>
  </sheets>
  <definedNames>
    <definedName name="_1__123Graph_Aｸﾞﾗﾌ_1" hidden="1">#REF!</definedName>
    <definedName name="_10__123Graph_Eｸﾞﾗﾌ_2" hidden="1">#REF!</definedName>
    <definedName name="_11__123Graph_Xｸﾞﾗﾌ_3" hidden="1">#REF!</definedName>
    <definedName name="_2__123Graph_Aｸﾞﾗﾌ_3" hidden="1">#REF!</definedName>
    <definedName name="_3__123Graph_Bｸﾞﾗﾌ_1" hidden="1">#REF!</definedName>
    <definedName name="_4__123Graph_Bｸﾞﾗﾌ_2" hidden="1">#REF!</definedName>
    <definedName name="_5__123Graph_Bｸﾞﾗﾌ_3" hidden="1">#REF!</definedName>
    <definedName name="_6__123Graph_Cｸﾞﾗﾌ_1" hidden="1">#REF!</definedName>
    <definedName name="_7__123Graph_Cｸﾞﾗﾌ_2" hidden="1">#REF!</definedName>
    <definedName name="_8__123Graph_Dｸﾞﾗﾌ_1" hidden="1">#REF!</definedName>
    <definedName name="_9__123Graph_Dｸﾞﾗﾌ_2" hidden="1">#REF!</definedName>
    <definedName name="_xlnm.Print_Area" localSheetId="1">'(2)原油受払'!$A$1:$K$18</definedName>
    <definedName name="_xlnm.Print_Area" localSheetId="2">'(3)①需給概要'!$A$1:$S$28</definedName>
    <definedName name="_xlnm.Print_Area" localSheetId="3">②製品受払!$A$1:$S$26</definedName>
    <definedName name="_xlnm.Print_Area" localSheetId="6">'⑤消費者・販売業者向販売、在庫内訳'!$A$1:$F$23</definedName>
    <definedName name="_xlnm.Print_Area" localSheetId="0">'Ⅱ.(1)原油輸入'!$A$1:$I$61</definedName>
    <definedName name="けんめい">#REF!</definedName>
    <definedName name="県名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58" i="2" l="1"/>
  <c r="E55" i="2"/>
  <c r="E52" i="2"/>
  <c r="E49" i="2"/>
  <c r="E46" i="2"/>
  <c r="E44" i="2"/>
  <c r="E42" i="2"/>
  <c r="E40" i="2"/>
  <c r="E39" i="2"/>
  <c r="E32" i="2"/>
  <c r="E31" i="2"/>
  <c r="E30" i="2"/>
  <c r="E29" i="2"/>
  <c r="E28" i="2"/>
  <c r="E27" i="2"/>
  <c r="E25" i="2"/>
  <c r="E23" i="2"/>
  <c r="E22" i="2"/>
  <c r="E21" i="2"/>
  <c r="E20" i="2"/>
  <c r="E18" i="2"/>
  <c r="E16" i="2"/>
  <c r="E15" i="2"/>
  <c r="E13" i="2"/>
  <c r="E12" i="2"/>
  <c r="E11" i="2"/>
  <c r="E10" i="2"/>
  <c r="E9" i="2"/>
  <c r="E7" i="2"/>
</calcChain>
</file>

<file path=xl/sharedStrings.xml><?xml version="1.0" encoding="utf-8"?>
<sst xmlns="http://schemas.openxmlformats.org/spreadsheetml/2006/main" count="1643" uniqueCount="370">
  <si>
    <r>
      <t>Ⅱ．</t>
    </r>
    <r>
      <rPr>
        <sz val="11"/>
        <color theme="1"/>
        <rFont val="ＭＳ Ｐゴシック"/>
        <family val="2"/>
        <charset val="128"/>
      </rPr>
      <t>(</t>
    </r>
    <r>
      <rPr>
        <sz val="11"/>
        <color theme="1"/>
        <rFont val="ＭＳ Ｐゴシック"/>
        <family val="2"/>
        <charset val="128"/>
      </rPr>
      <t>1</t>
    </r>
    <r>
      <rPr>
        <sz val="11"/>
        <color theme="1"/>
        <rFont val="ＭＳ Ｐゴシック"/>
        <family val="2"/>
        <charset val="128"/>
      </rPr>
      <t xml:space="preserve">)原油輸入　Import of Crude </t>
    </r>
    <r>
      <rPr>
        <sz val="11"/>
        <color theme="1"/>
        <rFont val="ＭＳ Ｐゴシック"/>
        <family val="2"/>
        <charset val="128"/>
      </rPr>
      <t>O</t>
    </r>
    <r>
      <rPr>
        <sz val="11"/>
        <color theme="1"/>
        <rFont val="ＭＳ Ｐゴシック"/>
        <family val="2"/>
        <charset val="128"/>
      </rPr>
      <t>il by Source</t>
    </r>
    <phoneticPr fontId="3"/>
  </si>
  <si>
    <t>地域･原油名
Area and Country,  Oil Source</t>
    <rPh sb="0" eb="2">
      <t>チイキ</t>
    </rPh>
    <rPh sb="3" eb="5">
      <t>ゲンユ</t>
    </rPh>
    <rPh sb="5" eb="6">
      <t>メイ</t>
    </rPh>
    <phoneticPr fontId="3"/>
  </si>
  <si>
    <t>数　量
Amount</t>
    <rPh sb="0" eb="1">
      <t>カズ</t>
    </rPh>
    <rPh sb="2" eb="3">
      <t>リョウ</t>
    </rPh>
    <phoneticPr fontId="3"/>
  </si>
  <si>
    <t>構成比
(%)
Share</t>
    <rPh sb="0" eb="3">
      <t>コウセイヒ</t>
    </rPh>
    <phoneticPr fontId="3"/>
  </si>
  <si>
    <t>前月比
(%)
R.P.</t>
    <rPh sb="0" eb="3">
      <t>ゼンゲツヒ</t>
    </rPh>
    <phoneticPr fontId="3"/>
  </si>
  <si>
    <t>前年同月比(%)
R.S.</t>
    <rPh sb="0" eb="2">
      <t>ゼンネン</t>
    </rPh>
    <rPh sb="2" eb="5">
      <t>ドウゲツヒ</t>
    </rPh>
    <phoneticPr fontId="3"/>
  </si>
  <si>
    <t xml:space="preserve">合　　　　　　計 </t>
    <rPh sb="0" eb="1">
      <t>ゴウ</t>
    </rPh>
    <rPh sb="7" eb="8">
      <t>ケイ</t>
    </rPh>
    <phoneticPr fontId="3"/>
  </si>
  <si>
    <t>Total</t>
    <phoneticPr fontId="3"/>
  </si>
  <si>
    <t xml:space="preserve"> </t>
  </si>
  <si>
    <t>(R4年09月)</t>
  </si>
  <si>
    <t>中東</t>
  </si>
  <si>
    <t>Middle East</t>
  </si>
  <si>
    <t>バーレーン</t>
  </si>
  <si>
    <t>Bahrain</t>
  </si>
  <si>
    <t>バノコ・アラブ・ミディアム</t>
  </si>
  <si>
    <t xml:space="preserve">― </t>
  </si>
  <si>
    <t>サウジアラビア</t>
  </si>
  <si>
    <t>Saudi Arabia</t>
  </si>
  <si>
    <t>アラビアン・ライト</t>
  </si>
  <si>
    <t>アラビアン・ヘビー</t>
  </si>
  <si>
    <t>アラビアン・ミディアム</t>
  </si>
  <si>
    <t>アラビアン・エキストラ・ライト</t>
  </si>
  <si>
    <t>アラビアン・スーパー・ライト</t>
  </si>
  <si>
    <t>クウェート</t>
  </si>
  <si>
    <t>Kuwait</t>
  </si>
  <si>
    <t>クウェート・スーパー・ライト・クルード</t>
  </si>
  <si>
    <t>中立地帯</t>
  </si>
  <si>
    <t>Neutral Zone</t>
  </si>
  <si>
    <t>カフジ</t>
  </si>
  <si>
    <t>カタール</t>
  </si>
  <si>
    <t>Qatar</t>
  </si>
  <si>
    <t>カタール・マリーン</t>
  </si>
  <si>
    <t>アル・シャヒーン</t>
  </si>
  <si>
    <t>デオドライズド・フィールド・コンデンセート</t>
  </si>
  <si>
    <t>オマーン</t>
  </si>
  <si>
    <t>Oman</t>
  </si>
  <si>
    <t>アラブ首長国連邦</t>
  </si>
  <si>
    <t>United Arab Emirates</t>
  </si>
  <si>
    <t>マーバン</t>
  </si>
  <si>
    <t>デュバイ</t>
  </si>
  <si>
    <t>アッパー・ザクム</t>
  </si>
  <si>
    <t>ダス</t>
  </si>
  <si>
    <t>ムバラス・クルード</t>
  </si>
  <si>
    <t>ウムルル</t>
  </si>
  <si>
    <t>（単位：kl）</t>
  </si>
  <si>
    <t>（Unit：kl）</t>
  </si>
  <si>
    <t>南方</t>
  </si>
  <si>
    <t>South East Asia</t>
  </si>
  <si>
    <t>ベトナム</t>
  </si>
  <si>
    <t>Viet Nam</t>
  </si>
  <si>
    <t>スツデン</t>
  </si>
  <si>
    <t>チム・サオ</t>
  </si>
  <si>
    <t>タイ</t>
  </si>
  <si>
    <t>Thailand</t>
  </si>
  <si>
    <t>タイランド・フューエル・オイル</t>
  </si>
  <si>
    <t>マレーシア</t>
  </si>
  <si>
    <t>Malaysia</t>
  </si>
  <si>
    <t>セパト</t>
  </si>
  <si>
    <t>インドネシア</t>
  </si>
  <si>
    <t>Indonesia</t>
  </si>
  <si>
    <t>ララン</t>
  </si>
  <si>
    <t>北米</t>
  </si>
  <si>
    <t>North America</t>
  </si>
  <si>
    <t>アメリカ合衆国</t>
  </si>
  <si>
    <t>United States of America</t>
  </si>
  <si>
    <t>WTIミッドランド</t>
  </si>
  <si>
    <t>中南米</t>
  </si>
  <si>
    <t>Central and South America</t>
  </si>
  <si>
    <t>エクアドル</t>
  </si>
  <si>
    <t>Ecuador</t>
  </si>
  <si>
    <t>ナポ</t>
  </si>
  <si>
    <t>アフリカ</t>
  </si>
  <si>
    <t>Africa</t>
  </si>
  <si>
    <t>アンゴラ</t>
  </si>
  <si>
    <t>Angola</t>
  </si>
  <si>
    <t>オロムベンド</t>
  </si>
  <si>
    <t>大洋州</t>
  </si>
  <si>
    <t>Oceania</t>
  </si>
  <si>
    <t>オーストラリア</t>
  </si>
  <si>
    <t>Australia</t>
  </si>
  <si>
    <t>ワンドゥー</t>
  </si>
  <si>
    <r>
      <t>(2)</t>
    </r>
    <r>
      <rPr>
        <sz val="11"/>
        <color theme="1"/>
        <rFont val="ＭＳ Ｐゴシック"/>
        <family val="2"/>
        <charset val="128"/>
      </rPr>
      <t xml:space="preserve">原油受払　Receipt and </t>
    </r>
    <r>
      <rPr>
        <sz val="11"/>
        <color theme="1"/>
        <rFont val="ＭＳ Ｐゴシック"/>
        <family val="2"/>
        <charset val="128"/>
      </rPr>
      <t>S</t>
    </r>
    <r>
      <rPr>
        <sz val="11"/>
        <color theme="1"/>
        <rFont val="ＭＳ Ｐゴシック"/>
        <family val="2"/>
        <charset val="128"/>
      </rPr>
      <t xml:space="preserve">hipment of </t>
    </r>
    <r>
      <rPr>
        <sz val="11"/>
        <color theme="1"/>
        <rFont val="ＭＳ Ｐゴシック"/>
        <family val="2"/>
        <charset val="128"/>
      </rPr>
      <t>C</t>
    </r>
    <r>
      <rPr>
        <sz val="11"/>
        <color theme="1"/>
        <rFont val="ＭＳ Ｐゴシック"/>
        <family val="2"/>
        <charset val="128"/>
      </rPr>
      <t xml:space="preserve">rude </t>
    </r>
    <r>
      <rPr>
        <sz val="11"/>
        <color theme="1"/>
        <rFont val="ＭＳ Ｐゴシック"/>
        <family val="2"/>
        <charset val="128"/>
      </rPr>
      <t>O</t>
    </r>
    <r>
      <rPr>
        <sz val="11"/>
        <color theme="1"/>
        <rFont val="ＭＳ Ｐゴシック"/>
        <family val="2"/>
        <charset val="128"/>
      </rPr>
      <t>il</t>
    </r>
    <phoneticPr fontId="9"/>
  </si>
  <si>
    <t>（単位：kl）</t>
    <phoneticPr fontId="3"/>
  </si>
  <si>
    <t>（Unit：kl）</t>
    <phoneticPr fontId="3"/>
  </si>
  <si>
    <t>受入  Receipts</t>
    <phoneticPr fontId="10"/>
  </si>
  <si>
    <t>消費</t>
    <phoneticPr fontId="3"/>
  </si>
  <si>
    <t>出荷</t>
    <phoneticPr fontId="3"/>
  </si>
  <si>
    <t>転送</t>
    <phoneticPr fontId="3"/>
  </si>
  <si>
    <t>月末在庫</t>
    <phoneticPr fontId="3"/>
  </si>
  <si>
    <t>Category</t>
  </si>
  <si>
    <r>
      <t xml:space="preserve">区 </t>
    </r>
    <r>
      <rPr>
        <sz val="10"/>
        <rFont val="ＭＳ Ｐゴシック"/>
        <family val="3"/>
        <charset val="128"/>
      </rPr>
      <t xml:space="preserve">    </t>
    </r>
    <r>
      <rPr>
        <sz val="10"/>
        <rFont val="ＭＳ Ｐゴシック"/>
        <family val="3"/>
        <charset val="128"/>
      </rPr>
      <t>分</t>
    </r>
    <phoneticPr fontId="3"/>
  </si>
  <si>
    <t>直受入</t>
  </si>
  <si>
    <t>転入</t>
  </si>
  <si>
    <t>Consumption</t>
  </si>
  <si>
    <t>Shipment</t>
  </si>
  <si>
    <t xml:space="preserve"> （原油処理）   </t>
    <phoneticPr fontId="3"/>
  </si>
  <si>
    <t>（非精製用）</t>
    <phoneticPr fontId="3"/>
  </si>
  <si>
    <t>Direct Receipt</t>
  </si>
  <si>
    <t>Transfer In</t>
    <phoneticPr fontId="10"/>
  </si>
  <si>
    <t xml:space="preserve"> (Crude Oil Throughput)</t>
    <phoneticPr fontId="9"/>
  </si>
  <si>
    <t>(Non-Refining）</t>
    <phoneticPr fontId="3"/>
  </si>
  <si>
    <t>Transfer Out</t>
    <phoneticPr fontId="10"/>
  </si>
  <si>
    <t>Month-End Inventory</t>
    <phoneticPr fontId="3"/>
  </si>
  <si>
    <t>合    計</t>
  </si>
  <si>
    <t>Total</t>
    <phoneticPr fontId="10"/>
  </si>
  <si>
    <t>原油別</t>
    <rPh sb="0" eb="2">
      <t>ゲンユ</t>
    </rPh>
    <rPh sb="2" eb="3">
      <t>ベツ</t>
    </rPh>
    <phoneticPr fontId="3"/>
  </si>
  <si>
    <t>輸入原油</t>
  </si>
  <si>
    <t>Imported Crude Oil</t>
    <phoneticPr fontId="10"/>
  </si>
  <si>
    <t>国産原油</t>
  </si>
  <si>
    <t>Domestic Crude Oil</t>
    <phoneticPr fontId="10"/>
  </si>
  <si>
    <t>精製業者</t>
  </si>
  <si>
    <t>Refiners</t>
    <phoneticPr fontId="10"/>
  </si>
  <si>
    <t>うち輸入原油</t>
  </si>
  <si>
    <t>of which Imported Crude Oil</t>
    <phoneticPr fontId="10"/>
  </si>
  <si>
    <t xml:space="preserve">業態別                               </t>
  </si>
  <si>
    <t>基地油槽所</t>
  </si>
  <si>
    <t>Oil Stocking Bases and Oil Terminals</t>
    <phoneticPr fontId="10"/>
  </si>
  <si>
    <t>By Type of Business</t>
    <phoneticPr fontId="3"/>
  </si>
  <si>
    <t>潤滑油業者</t>
  </si>
  <si>
    <t>Lubricant Manufactures</t>
    <phoneticPr fontId="9"/>
  </si>
  <si>
    <t>その他業者</t>
  </si>
  <si>
    <t>Others</t>
  </si>
  <si>
    <t>―</t>
  </si>
  <si>
    <r>
      <t>(</t>
    </r>
    <r>
      <rPr>
        <sz val="11"/>
        <color theme="1"/>
        <rFont val="ＭＳ Ｐゴシック"/>
        <family val="2"/>
        <charset val="128"/>
      </rPr>
      <t>3</t>
    </r>
    <r>
      <rPr>
        <sz val="11"/>
        <color theme="1"/>
        <rFont val="ＭＳ Ｐゴシック"/>
        <family val="2"/>
        <charset val="128"/>
      </rPr>
      <t xml:space="preserve">)石油製品需給　Supply and </t>
    </r>
    <r>
      <rPr>
        <sz val="11"/>
        <color theme="1"/>
        <rFont val="ＭＳ Ｐゴシック"/>
        <family val="2"/>
        <charset val="128"/>
      </rPr>
      <t>D</t>
    </r>
    <r>
      <rPr>
        <sz val="11"/>
        <color theme="1"/>
        <rFont val="ＭＳ Ｐゴシック"/>
        <family val="2"/>
        <charset val="128"/>
      </rPr>
      <t xml:space="preserve">emand of </t>
    </r>
    <r>
      <rPr>
        <sz val="11"/>
        <color theme="1"/>
        <rFont val="ＭＳ Ｐゴシック"/>
        <family val="2"/>
        <charset val="128"/>
      </rPr>
      <t>P</t>
    </r>
    <r>
      <rPr>
        <sz val="11"/>
        <color theme="1"/>
        <rFont val="ＭＳ Ｐゴシック"/>
        <family val="2"/>
        <charset val="128"/>
      </rPr>
      <t xml:space="preserve">etroleum </t>
    </r>
    <r>
      <rPr>
        <sz val="11"/>
        <color theme="1"/>
        <rFont val="ＭＳ Ｐゴシック"/>
        <family val="2"/>
        <charset val="128"/>
      </rPr>
      <t>P</t>
    </r>
    <r>
      <rPr>
        <sz val="11"/>
        <color theme="1"/>
        <rFont val="ＭＳ Ｐゴシック"/>
        <family val="2"/>
        <charset val="128"/>
      </rPr>
      <t>roducts</t>
    </r>
    <phoneticPr fontId="12"/>
  </si>
  <si>
    <t>　①需給概要　Estimated Supply and Demand</t>
    <phoneticPr fontId="3"/>
  </si>
  <si>
    <t xml:space="preserve"> （単位：kl、アスファルト以下はt）　(Unit：kl, from Asphalt onward is ton)</t>
    <phoneticPr fontId="3"/>
  </si>
  <si>
    <t>区     分</t>
    <phoneticPr fontId="3"/>
  </si>
  <si>
    <t>燃　料　油</t>
    <phoneticPr fontId="3"/>
  </si>
  <si>
    <t>ガ　ソ　リ　ン</t>
    <phoneticPr fontId="3"/>
  </si>
  <si>
    <t>ナ　フ　サ</t>
    <phoneticPr fontId="3"/>
  </si>
  <si>
    <t>ジェット</t>
    <phoneticPr fontId="3"/>
  </si>
  <si>
    <t>灯　　油</t>
    <phoneticPr fontId="3"/>
  </si>
  <si>
    <t>軽　　油</t>
    <phoneticPr fontId="3"/>
  </si>
  <si>
    <t>重　油</t>
    <phoneticPr fontId="3"/>
  </si>
  <si>
    <t>潤　滑　油</t>
    <phoneticPr fontId="3"/>
  </si>
  <si>
    <t>アスファルト</t>
  </si>
  <si>
    <t>グリース</t>
  </si>
  <si>
    <t>パラフィン</t>
  </si>
  <si>
    <t>液化石油ガス</t>
  </si>
  <si>
    <t>　</t>
  </si>
  <si>
    <t>燃料油</t>
  </si>
  <si>
    <t>A重油</t>
    <phoneticPr fontId="3"/>
  </si>
  <si>
    <t>B・C重油</t>
    <phoneticPr fontId="3"/>
  </si>
  <si>
    <t>P.P,P.B</t>
  </si>
  <si>
    <t>B.B</t>
  </si>
  <si>
    <t>Total of Main Petroleum Products</t>
    <phoneticPr fontId="3"/>
  </si>
  <si>
    <t>Gasoline</t>
  </si>
  <si>
    <t>Naphtha</t>
  </si>
  <si>
    <t>Jet Fuel</t>
  </si>
  <si>
    <t>Kerosene</t>
  </si>
  <si>
    <t>Gas Oil</t>
  </si>
  <si>
    <t>Fuel Oil Total</t>
  </si>
  <si>
    <t>Fuel Oil A</t>
  </si>
  <si>
    <t>Fuel Oil B・C</t>
  </si>
  <si>
    <t xml:space="preserve">Lubricating Oil </t>
    <phoneticPr fontId="3"/>
  </si>
  <si>
    <t>Asphalt</t>
  </si>
  <si>
    <t>Grease</t>
  </si>
  <si>
    <t>Paraffin Wax</t>
  </si>
  <si>
    <t>LPG</t>
    <phoneticPr fontId="3"/>
  </si>
  <si>
    <t>月初在庫</t>
    <phoneticPr fontId="12"/>
  </si>
  <si>
    <t>Inventory at Start of Month</t>
  </si>
  <si>
    <t>製油所在庫</t>
    <rPh sb="3" eb="5">
      <t>ザイコ</t>
    </rPh>
    <phoneticPr fontId="12"/>
  </si>
  <si>
    <t>Refiners</t>
  </si>
  <si>
    <t>製造・輸入業者在庫</t>
    <rPh sb="7" eb="9">
      <t>ザイコ</t>
    </rPh>
    <phoneticPr fontId="12"/>
  </si>
  <si>
    <t>Manufacturers and Importers</t>
  </si>
  <si>
    <t>受入合計</t>
    <phoneticPr fontId="12"/>
  </si>
  <si>
    <t>Total Receipts</t>
    <phoneticPr fontId="3"/>
  </si>
  <si>
    <t>生産</t>
    <phoneticPr fontId="3"/>
  </si>
  <si>
    <t>Production Division</t>
  </si>
  <si>
    <t>輸入</t>
    <phoneticPr fontId="3"/>
  </si>
  <si>
    <t>Imports</t>
    <phoneticPr fontId="3"/>
  </si>
  <si>
    <t>品種振替による増量</t>
    <rPh sb="7" eb="9">
      <t>ゾウリョウ</t>
    </rPh>
    <phoneticPr fontId="12"/>
  </si>
  <si>
    <t>Increase in Quantity by Conversion to Another Product</t>
    <phoneticPr fontId="3"/>
  </si>
  <si>
    <t>石油化学よりの返還</t>
    <rPh sb="0" eb="2">
      <t>セキユ</t>
    </rPh>
    <rPh sb="2" eb="4">
      <t>カガク</t>
    </rPh>
    <rPh sb="7" eb="9">
      <t>ヘンカン</t>
    </rPh>
    <phoneticPr fontId="12"/>
  </si>
  <si>
    <t>Return from Petrochemical Industry</t>
  </si>
  <si>
    <t>その他の受入量</t>
    <rPh sb="0" eb="3">
      <t>ソノタ</t>
    </rPh>
    <rPh sb="4" eb="7">
      <t>ウケイレリョウ</t>
    </rPh>
    <phoneticPr fontId="12"/>
  </si>
  <si>
    <t>Other Receipts</t>
    <phoneticPr fontId="3"/>
  </si>
  <si>
    <t>払出合計</t>
  </si>
  <si>
    <t>Total Shipments</t>
  </si>
  <si>
    <t>国内向販売</t>
    <phoneticPr fontId="12"/>
  </si>
  <si>
    <t>Domestic Sales</t>
  </si>
  <si>
    <t>輸出</t>
    <phoneticPr fontId="3"/>
  </si>
  <si>
    <t>Exports</t>
    <phoneticPr fontId="3"/>
  </si>
  <si>
    <t>品種振替による減量</t>
    <phoneticPr fontId="3"/>
  </si>
  <si>
    <t>Decrease in Quantity by Conversion to Another Product</t>
    <phoneticPr fontId="3"/>
  </si>
  <si>
    <t>自家消費</t>
    <phoneticPr fontId="3"/>
  </si>
  <si>
    <t>Own Consumption</t>
  </si>
  <si>
    <t>その他の払出量</t>
    <rPh sb="4" eb="6">
      <t>ハライダシ</t>
    </rPh>
    <rPh sb="6" eb="7">
      <t>リョウ</t>
    </rPh>
    <phoneticPr fontId="12"/>
  </si>
  <si>
    <t>Other Shipments</t>
  </si>
  <si>
    <t>月末在庫</t>
  </si>
  <si>
    <t xml:space="preserve">Inventory at End of Month </t>
  </si>
  <si>
    <t>製油所在庫</t>
    <rPh sb="0" eb="1">
      <t>セイ</t>
    </rPh>
    <phoneticPr fontId="12"/>
  </si>
  <si>
    <t>製造・輸入業者在庫</t>
    <phoneticPr fontId="3"/>
  </si>
  <si>
    <t xml:space="preserve"> </t>
    <phoneticPr fontId="12"/>
  </si>
  <si>
    <t>※　令和４年４月分より潤滑油の集計方法の改訂を行いました。</t>
  </si>
  <si>
    <r>
      <t>　②石油製品製造業者・輸入業者販売部門受払　</t>
    </r>
    <r>
      <rPr>
        <sz val="10"/>
        <rFont val="ＭＳ Ｐゴシック"/>
        <family val="3"/>
        <charset val="128"/>
      </rPr>
      <t>Receipt and Shipment of Petroleum Products by Manufacturers and Importers</t>
    </r>
    <phoneticPr fontId="3"/>
  </si>
  <si>
    <t>　区　　　　分</t>
    <phoneticPr fontId="3"/>
  </si>
  <si>
    <t>アスファルト</t>
    <phoneticPr fontId="3"/>
  </si>
  <si>
    <t>グリース</t>
    <phoneticPr fontId="3"/>
  </si>
  <si>
    <t>パラフィン</t>
    <phoneticPr fontId="3"/>
  </si>
  <si>
    <t>液化石油ガス</t>
    <phoneticPr fontId="3"/>
  </si>
  <si>
    <t>Lubricating Oil</t>
  </si>
  <si>
    <t>月  初  在  庫　　　</t>
    <phoneticPr fontId="12"/>
  </si>
  <si>
    <t>受入合計</t>
    <rPh sb="0" eb="2">
      <t>ウケイレ</t>
    </rPh>
    <rPh sb="2" eb="4">
      <t>ゴウケイ</t>
    </rPh>
    <phoneticPr fontId="12"/>
  </si>
  <si>
    <t>生産部門よりの受入</t>
    <rPh sb="7" eb="9">
      <t>ウケイレ</t>
    </rPh>
    <phoneticPr fontId="12"/>
  </si>
  <si>
    <t>輸入</t>
    <phoneticPr fontId="12"/>
  </si>
  <si>
    <t>製造業者・輸入業者
よりの購入・融通</t>
    <phoneticPr fontId="12"/>
  </si>
  <si>
    <t xml:space="preserve">Purchase or Loans from Manufacturers and Importers </t>
    <phoneticPr fontId="3"/>
  </si>
  <si>
    <t>販売業者よりの購入</t>
    <rPh sb="0" eb="2">
      <t>ハンバイ</t>
    </rPh>
    <rPh sb="2" eb="4">
      <t>ギョウシャ</t>
    </rPh>
    <rPh sb="7" eb="9">
      <t>コウニュウ</t>
    </rPh>
    <phoneticPr fontId="12"/>
  </si>
  <si>
    <t>Purchase from Wholesalers and Retailers</t>
  </si>
  <si>
    <t>払出合計</t>
    <rPh sb="0" eb="2">
      <t>ハライダシ</t>
    </rPh>
    <rPh sb="2" eb="4">
      <t>ゴウケイ</t>
    </rPh>
    <phoneticPr fontId="12"/>
  </si>
  <si>
    <t>消費者・販売業者向販売</t>
    <rPh sb="0" eb="3">
      <t>ショウヒシャ</t>
    </rPh>
    <rPh sb="4" eb="6">
      <t>ハンバイ</t>
    </rPh>
    <rPh sb="6" eb="8">
      <t>ギョウシャ</t>
    </rPh>
    <rPh sb="8" eb="9">
      <t>ム</t>
    </rPh>
    <phoneticPr fontId="12"/>
  </si>
  <si>
    <t>Sales to Consumers, Wholesalers and Retailers</t>
  </si>
  <si>
    <t>製造業者・輸入業者
への販売・融通</t>
    <rPh sb="2" eb="4">
      <t>ギョウシャ</t>
    </rPh>
    <rPh sb="7" eb="9">
      <t>ギョウシャ</t>
    </rPh>
    <phoneticPr fontId="12"/>
  </si>
  <si>
    <t xml:space="preserve">Sales or Loans to Manufacturers and Importers </t>
    <phoneticPr fontId="3"/>
  </si>
  <si>
    <t>輸 出</t>
    <rPh sb="0" eb="3">
      <t>ユシュツ</t>
    </rPh>
    <phoneticPr fontId="12"/>
  </si>
  <si>
    <t xml:space="preserve">品種振替による減量  </t>
    <rPh sb="7" eb="9">
      <t>ゲンリョウ</t>
    </rPh>
    <phoneticPr fontId="12"/>
  </si>
  <si>
    <t xml:space="preserve">自家消費  </t>
    <phoneticPr fontId="12"/>
  </si>
  <si>
    <t>その他の払出量</t>
    <rPh sb="0" eb="3">
      <t>ソノタ</t>
    </rPh>
    <rPh sb="4" eb="6">
      <t>ハライダシ</t>
    </rPh>
    <rPh sb="6" eb="7">
      <t>リョウ</t>
    </rPh>
    <phoneticPr fontId="12"/>
  </si>
  <si>
    <t>月  末  在  庫</t>
    <phoneticPr fontId="12"/>
  </si>
  <si>
    <t>　③石油製品国・地域別輸入　Import of Petroleum Products by Area and Country</t>
    <rPh sb="11" eb="13">
      <t>ユニュウ</t>
    </rPh>
    <phoneticPr fontId="12"/>
  </si>
  <si>
    <t>区　　　　　　分</t>
    <phoneticPr fontId="3"/>
  </si>
  <si>
    <t>Area and Country</t>
    <phoneticPr fontId="12"/>
  </si>
  <si>
    <t>ガ　ソ　リ　ン</t>
    <phoneticPr fontId="12"/>
  </si>
  <si>
    <t>ジェット</t>
    <phoneticPr fontId="12"/>
  </si>
  <si>
    <t>重　油</t>
    <rPh sb="0" eb="3">
      <t>ジュウユ</t>
    </rPh>
    <phoneticPr fontId="12"/>
  </si>
  <si>
    <t>アスファルト</t>
    <phoneticPr fontId="12"/>
  </si>
  <si>
    <t>グリース</t>
    <phoneticPr fontId="12"/>
  </si>
  <si>
    <t>パラフィン</t>
    <phoneticPr fontId="12"/>
  </si>
  <si>
    <t>液化石油ガス</t>
    <rPh sb="0" eb="2">
      <t>エキカ</t>
    </rPh>
    <rPh sb="2" eb="4">
      <t>セキユ</t>
    </rPh>
    <phoneticPr fontId="12"/>
  </si>
  <si>
    <t>　</t>
    <phoneticPr fontId="12"/>
  </si>
  <si>
    <t>燃料油</t>
    <rPh sb="0" eb="2">
      <t>ネンリョウ</t>
    </rPh>
    <rPh sb="2" eb="3">
      <t>ユ</t>
    </rPh>
    <phoneticPr fontId="12"/>
  </si>
  <si>
    <t>P.P,P.B</t>
    <phoneticPr fontId="12"/>
  </si>
  <si>
    <t>B.B</t>
    <phoneticPr fontId="12"/>
  </si>
  <si>
    <t>Total</t>
    <phoneticPr fontId="12"/>
  </si>
  <si>
    <t>Gasoline</t>
    <phoneticPr fontId="12"/>
  </si>
  <si>
    <t>Naphtha</t>
    <phoneticPr fontId="12"/>
  </si>
  <si>
    <t>Jet Fuel</t>
    <phoneticPr fontId="12"/>
  </si>
  <si>
    <t>Kerosene</t>
    <phoneticPr fontId="12"/>
  </si>
  <si>
    <t>Gas Oil</t>
    <phoneticPr fontId="12"/>
  </si>
  <si>
    <t>Fuel Oil Total</t>
    <phoneticPr fontId="12"/>
  </si>
  <si>
    <t>Fuel Oil A</t>
    <phoneticPr fontId="12"/>
  </si>
  <si>
    <t>Fuel Oil B・C</t>
    <phoneticPr fontId="12"/>
  </si>
  <si>
    <t>Lubricating Oil</t>
    <phoneticPr fontId="12"/>
  </si>
  <si>
    <t>Asphalt</t>
    <phoneticPr fontId="12"/>
  </si>
  <si>
    <t>Grease</t>
    <phoneticPr fontId="3"/>
  </si>
  <si>
    <t>Paraffin Wax</t>
    <phoneticPr fontId="12"/>
  </si>
  <si>
    <t>LPG</t>
    <phoneticPr fontId="12"/>
  </si>
  <si>
    <t>輸　　　　　入</t>
  </si>
  <si>
    <t>Total Imports</t>
  </si>
  <si>
    <t>アジア州</t>
  </si>
  <si>
    <t>Asia Area</t>
  </si>
  <si>
    <t>大韓民国</t>
  </si>
  <si>
    <t>Republic of Korea</t>
  </si>
  <si>
    <t>中華人民共和国</t>
  </si>
  <si>
    <t>People's Republic of China</t>
  </si>
  <si>
    <t>台湾</t>
  </si>
  <si>
    <t>Taiwan</t>
  </si>
  <si>
    <t>香港</t>
  </si>
  <si>
    <t>Hong Kong</t>
  </si>
  <si>
    <t>シンガポール</t>
  </si>
  <si>
    <t>Singapore</t>
  </si>
  <si>
    <t>ヨーロッパ</t>
  </si>
  <si>
    <t>Europe</t>
  </si>
  <si>
    <t>英国</t>
  </si>
  <si>
    <t>United Kingdom</t>
  </si>
  <si>
    <t>フランス</t>
  </si>
  <si>
    <t>France</t>
  </si>
  <si>
    <t>ドイツ</t>
  </si>
  <si>
    <t>Germany</t>
  </si>
  <si>
    <t>スペイン</t>
  </si>
  <si>
    <t>Spain</t>
  </si>
  <si>
    <t>イタリア</t>
  </si>
  <si>
    <t>Italy</t>
  </si>
  <si>
    <t>北アメリカ州</t>
  </si>
  <si>
    <t>North America Area</t>
  </si>
  <si>
    <t>カナダ</t>
  </si>
  <si>
    <t>Canada</t>
  </si>
  <si>
    <t>南アメリカ州</t>
  </si>
  <si>
    <t>South America Area</t>
  </si>
  <si>
    <t>ペルー</t>
  </si>
  <si>
    <t>Peru</t>
  </si>
  <si>
    <t>アフリカ州</t>
  </si>
  <si>
    <t>Africa Area</t>
  </si>
  <si>
    <t>アルジェリア</t>
  </si>
  <si>
    <t>Algeria</t>
  </si>
  <si>
    <t>Oceania Area</t>
  </si>
  <si>
    <t>703 ボンド輸入</t>
  </si>
  <si>
    <t>Bonded Oil</t>
  </si>
  <si>
    <t>　④石油製品国・地域別輸出　Export of Petroleum Products to Area and Country</t>
    <phoneticPr fontId="12"/>
  </si>
  <si>
    <t xml:space="preserve"> （単位：kl、アスファルト以下はt）　(Unit：kl, from Asphalt onward is ton) </t>
    <phoneticPr fontId="3"/>
  </si>
  <si>
    <t>Area and Country</t>
  </si>
  <si>
    <t xml:space="preserve">Fuel Oil Total </t>
    <phoneticPr fontId="12"/>
  </si>
  <si>
    <t>Grease</t>
    <phoneticPr fontId="12"/>
  </si>
  <si>
    <t>輸　　　　　出</t>
  </si>
  <si>
    <t>Total Exports</t>
  </si>
  <si>
    <t>モンゴル</t>
  </si>
  <si>
    <t>Mongolia</t>
  </si>
  <si>
    <t>フィリピン</t>
  </si>
  <si>
    <t>Philippines</t>
  </si>
  <si>
    <t>インド</t>
  </si>
  <si>
    <t>India</t>
  </si>
  <si>
    <t>スリランカ</t>
  </si>
  <si>
    <t>Sri Lanka</t>
  </si>
  <si>
    <t>バングラデシュ</t>
  </si>
  <si>
    <t>Bangladesh</t>
  </si>
  <si>
    <t>イスラエル</t>
  </si>
  <si>
    <t>Israel</t>
  </si>
  <si>
    <t>オランダ</t>
  </si>
  <si>
    <t>Netherlands</t>
  </si>
  <si>
    <t>ロシア</t>
  </si>
  <si>
    <t>Russia</t>
  </si>
  <si>
    <t>トルコ</t>
  </si>
  <si>
    <t>Turkey</t>
  </si>
  <si>
    <t>メキシコ</t>
  </si>
  <si>
    <t>Mexico</t>
  </si>
  <si>
    <t>チリ</t>
  </si>
  <si>
    <t>Chile</t>
  </si>
  <si>
    <t>ブラジル</t>
  </si>
  <si>
    <t>Brazil</t>
  </si>
  <si>
    <t>南アフリカ共和国</t>
  </si>
  <si>
    <t>South Africa</t>
  </si>
  <si>
    <t>ニュージーランド</t>
  </si>
  <si>
    <t>New Zealand</t>
  </si>
  <si>
    <t>米軍及びボンド輸出</t>
  </si>
  <si>
    <t>The U.S.Armed Forces and Bonded Oil</t>
  </si>
  <si>
    <t>米軍</t>
  </si>
  <si>
    <t>The U.S.Armed Forces</t>
  </si>
  <si>
    <t>ボンド</t>
  </si>
  <si>
    <t>⑤製造業者・輸入業者の消費者・販売業者向販売、在庫内訳</t>
    <rPh sb="3" eb="5">
      <t>ギョウシャ</t>
    </rPh>
    <rPh sb="11" eb="14">
      <t>ショウヒシャ</t>
    </rPh>
    <rPh sb="15" eb="17">
      <t>ハンバイ</t>
    </rPh>
    <rPh sb="17" eb="19">
      <t>ギョウシャ</t>
    </rPh>
    <phoneticPr fontId="3"/>
  </si>
  <si>
    <t>　 Breakdown of Sales and Inventories of Manufacturers and Importers</t>
    <phoneticPr fontId="3"/>
  </si>
  <si>
    <t>(単位：kl）　(Unit：kl)</t>
    <phoneticPr fontId="3"/>
  </si>
  <si>
    <t>区　　分</t>
    <phoneticPr fontId="3"/>
  </si>
  <si>
    <t>消費者・販売業者向販売</t>
  </si>
  <si>
    <t>在　　庫</t>
  </si>
  <si>
    <t>Inventory</t>
    <phoneticPr fontId="3"/>
  </si>
  <si>
    <t>Category</t>
    <phoneticPr fontId="3"/>
  </si>
  <si>
    <t xml:space="preserve">ガソリン計  </t>
    <rPh sb="4" eb="5">
      <t>ケイ</t>
    </rPh>
    <phoneticPr fontId="3"/>
  </si>
  <si>
    <t>Gasoline Total</t>
    <phoneticPr fontId="12"/>
  </si>
  <si>
    <t>自動車用高級</t>
    <rPh sb="3" eb="4">
      <t>ヨウ</t>
    </rPh>
    <phoneticPr fontId="3"/>
  </si>
  <si>
    <t>Premium Motor Gasoline</t>
    <phoneticPr fontId="12"/>
  </si>
  <si>
    <t>自動車用並級</t>
    <rPh sb="0" eb="3">
      <t>ジドウシャ</t>
    </rPh>
    <rPh sb="3" eb="4">
      <t>ヨウ</t>
    </rPh>
    <phoneticPr fontId="3"/>
  </si>
  <si>
    <t>Regular Motor Gasoline</t>
    <phoneticPr fontId="12"/>
  </si>
  <si>
    <t>その他用</t>
    <rPh sb="0" eb="3">
      <t>ソノタ</t>
    </rPh>
    <rPh sb="3" eb="4">
      <t>ヨウ</t>
    </rPh>
    <phoneticPr fontId="3"/>
  </si>
  <si>
    <t xml:space="preserve">Other Gasoline </t>
    <phoneticPr fontId="12"/>
  </si>
  <si>
    <t>ナフサ計</t>
    <rPh sb="3" eb="4">
      <t>ケイ</t>
    </rPh>
    <phoneticPr fontId="3"/>
  </si>
  <si>
    <t xml:space="preserve">Naphtha Total </t>
    <phoneticPr fontId="12"/>
  </si>
  <si>
    <t>石油化学用</t>
    <rPh sb="0" eb="2">
      <t>セキユ</t>
    </rPh>
    <rPh sb="2" eb="4">
      <t>カガク</t>
    </rPh>
    <rPh sb="4" eb="5">
      <t>ヨウ</t>
    </rPh>
    <phoneticPr fontId="3"/>
  </si>
  <si>
    <t>Petrochemical Industry</t>
    <phoneticPr fontId="12"/>
  </si>
  <si>
    <t>Other Naphtha</t>
    <phoneticPr fontId="12"/>
  </si>
  <si>
    <t>潤滑油計</t>
    <rPh sb="3" eb="4">
      <t>ケイ</t>
    </rPh>
    <phoneticPr fontId="3"/>
  </si>
  <si>
    <t xml:space="preserve">Lubricating Oil Total </t>
    <phoneticPr fontId="12"/>
  </si>
  <si>
    <t>ガソリンエンジン油</t>
    <rPh sb="8" eb="9">
      <t>ユ</t>
    </rPh>
    <phoneticPr fontId="3"/>
  </si>
  <si>
    <t>Gasoline Engine Oil</t>
    <phoneticPr fontId="12"/>
  </si>
  <si>
    <t>ディーゼルエンジン油</t>
    <rPh sb="9" eb="10">
      <t>ユ</t>
    </rPh>
    <phoneticPr fontId="3"/>
  </si>
  <si>
    <t>Diesel Engine Oil</t>
    <phoneticPr fontId="12"/>
  </si>
  <si>
    <t>その他 車両用</t>
    <rPh sb="0" eb="3">
      <t>ソノタ</t>
    </rPh>
    <rPh sb="4" eb="7">
      <t>シャリョウヨウ</t>
    </rPh>
    <phoneticPr fontId="3"/>
  </si>
  <si>
    <t>Other Lubricating Oil for Automobile</t>
    <phoneticPr fontId="12"/>
  </si>
  <si>
    <t>船舶用エンジン油</t>
    <rPh sb="0" eb="2">
      <t>センパク</t>
    </rPh>
    <phoneticPr fontId="3"/>
  </si>
  <si>
    <t>Marine Diesel Engine Oil</t>
    <phoneticPr fontId="12"/>
  </si>
  <si>
    <t>機      械     油</t>
    <phoneticPr fontId="3"/>
  </si>
  <si>
    <t>Mechanical Oil</t>
    <phoneticPr fontId="12"/>
  </si>
  <si>
    <t>金 属 加 工 油</t>
    <phoneticPr fontId="3"/>
  </si>
  <si>
    <t>Metal Working Oil</t>
    <phoneticPr fontId="12"/>
  </si>
  <si>
    <t>電 気 絶 縁 油</t>
    <rPh sb="0" eb="3">
      <t>デンキ</t>
    </rPh>
    <phoneticPr fontId="3"/>
  </si>
  <si>
    <t>Electrical Insulating Oil</t>
    <phoneticPr fontId="12"/>
  </si>
  <si>
    <t>その他特定用途向け</t>
    <rPh sb="0" eb="3">
      <t>ソノタ</t>
    </rPh>
    <rPh sb="3" eb="5">
      <t>トクテイ</t>
    </rPh>
    <rPh sb="5" eb="7">
      <t>ヨウト</t>
    </rPh>
    <rPh sb="7" eb="8">
      <t>ム</t>
    </rPh>
    <phoneticPr fontId="3"/>
  </si>
  <si>
    <t>Other Specific Lubricating Oil</t>
    <phoneticPr fontId="12"/>
  </si>
  <si>
    <t>その他</t>
    <rPh sb="0" eb="3">
      <t>ソノタ</t>
    </rPh>
    <phoneticPr fontId="3"/>
  </si>
  <si>
    <t>Other Lubricating Oil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</si>
</sst>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76" formatCode="#,##0_ "/>
    <numFmt numFmtId="177" formatCode="0.0;[Red]0.0"/>
    <numFmt numFmtId="178" formatCode="0.0"/>
    <numFmt numFmtId="179" formatCode="#,##0.0;[Red]#,##0.0"/>
    <numFmt numFmtId="180" formatCode="0.0_ "/>
    <numFmt numFmtId="181" formatCode="###0.0_ "/>
    <numFmt numFmtId="182" formatCode="#,##0;&quot;▲ &quot;#,##0"/>
    <numFmt numFmtId="183" formatCode="[$-411]gggee&quot;年&quot;m&quot;月分&quot;"/>
    <numFmt numFmtId="184" formatCode="mmmm\-yy"/>
  </numFmts>
  <fonts count="16" x14ac:knownFonts="1">
    <font>
      <sz val="11"/>
      <color theme="1"/>
      <name val="ＭＳ Ｐゴシック"/>
      <family val="2"/>
      <charset val="128"/>
    </font>
    <font>
      <sz val="10"/>
      <name val="ＭＳ Ｐゴシック"/>
      <family val="3"/>
      <charset val="128"/>
    </font>
    <font>
      <sz val="6"/>
      <name val="ＭＳ Ｐゴシック"/>
      <family val="2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sz val="12"/>
      <name val="ＭＳ 明朝"/>
      <family val="1"/>
      <charset val="128"/>
    </font>
    <font>
      <sz val="9"/>
      <name val="ＭＳ Ｐゴシック"/>
      <family val="3"/>
      <charset val="128"/>
    </font>
    <font>
      <sz val="11"/>
      <name val="ＭＳ Ｐ明朝"/>
      <family val="1"/>
      <charset val="128"/>
    </font>
    <font>
      <sz val="16"/>
      <name val="ＭＳ Ｐゴシック"/>
      <family val="1"/>
      <charset val="128"/>
    </font>
    <font>
      <b/>
      <sz val="10"/>
      <name val="ＭＳ Ｐゴシック"/>
      <family val="3"/>
      <charset val="128"/>
    </font>
    <font>
      <sz val="6"/>
      <name val="ＭＳ Ｐ明朝"/>
      <family val="1"/>
      <charset val="128"/>
    </font>
    <font>
      <sz val="11"/>
      <color indexed="10"/>
      <name val="ＭＳ Ｐゴシック"/>
      <family val="3"/>
      <charset val="128"/>
    </font>
    <font>
      <b/>
      <sz val="9"/>
      <name val="ＭＳ Ｐゴシック"/>
      <family val="3"/>
      <charset val="128"/>
    </font>
    <font>
      <b/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6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/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64"/>
      </left>
      <right/>
      <top style="medium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>
      <alignment vertical="center"/>
    </xf>
    <xf numFmtId="0" fontId="1" fillId="0" borderId="0"/>
    <xf numFmtId="0" fontId="7" fillId="0" borderId="0"/>
    <xf numFmtId="0" fontId="1" fillId="0" borderId="0"/>
    <xf numFmtId="0" fontId="4" fillId="0" borderId="0"/>
    <xf numFmtId="38" fontId="4" fillId="0" borderId="0" applyFont="0" applyFill="0" applyBorder="0" applyAlignment="0" applyProtection="0"/>
    <xf numFmtId="37" fontId="7" fillId="0" borderId="0"/>
  </cellStyleXfs>
  <cellXfs count="370">
    <xf numFmtId="0" fontId="0" fillId="0" borderId="0" xfId="0">
      <alignment vertical="center"/>
    </xf>
    <xf numFmtId="0" fontId="0" fillId="0" borderId="0" xfId="1" applyFont="1" applyFill="1" applyAlignment="1">
      <alignment vertical="center"/>
    </xf>
    <xf numFmtId="0" fontId="4" fillId="0" borderId="0" xfId="1" applyFont="1" applyFill="1" applyAlignment="1">
      <alignment vertical="center"/>
    </xf>
    <xf numFmtId="0" fontId="5" fillId="0" borderId="0" xfId="1" applyFont="1" applyFill="1" applyAlignment="1">
      <alignment vertical="center"/>
    </xf>
    <xf numFmtId="0" fontId="6" fillId="0" borderId="0" xfId="1" applyFont="1" applyFill="1" applyAlignment="1">
      <alignment vertical="center"/>
    </xf>
    <xf numFmtId="49" fontId="4" fillId="0" borderId="0" xfId="2" applyNumberFormat="1" applyFont="1" applyFill="1" applyAlignment="1">
      <alignment vertical="center"/>
    </xf>
    <xf numFmtId="0" fontId="5" fillId="0" borderId="0" xfId="1" applyFont="1" applyFill="1" applyBorder="1" applyAlignment="1">
      <alignment vertical="center"/>
    </xf>
    <xf numFmtId="0" fontId="8" fillId="0" borderId="0" xfId="1" applyFont="1" applyFill="1" applyBorder="1" applyAlignment="1">
      <alignment vertical="center"/>
    </xf>
    <xf numFmtId="0" fontId="1" fillId="0" borderId="0" xfId="1" applyFont="1" applyFill="1" applyBorder="1" applyAlignment="1">
      <alignment vertical="center"/>
    </xf>
    <xf numFmtId="0" fontId="1" fillId="0" borderId="0" xfId="1" applyFont="1" applyFill="1" applyAlignment="1">
      <alignment vertical="center"/>
    </xf>
    <xf numFmtId="176" fontId="1" fillId="0" borderId="15" xfId="3" applyNumberFormat="1" applyFont="1" applyFill="1" applyBorder="1" applyAlignment="1">
      <alignment horizontal="right" vertical="center"/>
    </xf>
    <xf numFmtId="177" fontId="1" fillId="0" borderId="15" xfId="3" applyNumberFormat="1" applyFont="1" applyFill="1" applyBorder="1" applyAlignment="1">
      <alignment horizontal="right" vertical="center"/>
    </xf>
    <xf numFmtId="177" fontId="1" fillId="0" borderId="15" xfId="3" quotePrefix="1" applyNumberFormat="1" applyFont="1" applyFill="1" applyBorder="1" applyAlignment="1">
      <alignment horizontal="right" vertical="center"/>
    </xf>
    <xf numFmtId="177" fontId="1" fillId="0" borderId="16" xfId="3" quotePrefix="1" applyNumberFormat="1" applyFont="1" applyFill="1" applyBorder="1" applyAlignment="1">
      <alignment horizontal="right" vertical="center"/>
    </xf>
    <xf numFmtId="178" fontId="1" fillId="0" borderId="0" xfId="1" applyNumberFormat="1" applyFont="1" applyFill="1" applyBorder="1" applyAlignment="1" applyProtection="1">
      <alignment vertical="center"/>
      <protection locked="0"/>
    </xf>
    <xf numFmtId="0" fontId="1" fillId="0" borderId="1" xfId="1" applyFont="1" applyFill="1" applyBorder="1" applyAlignment="1" applyProtection="1">
      <alignment horizontal="left" vertical="center"/>
      <protection locked="0"/>
    </xf>
    <xf numFmtId="0" fontId="1" fillId="0" borderId="4" xfId="1" applyFont="1" applyFill="1" applyBorder="1" applyAlignment="1" applyProtection="1">
      <alignment horizontal="left" vertical="center"/>
      <protection locked="0"/>
    </xf>
    <xf numFmtId="176" fontId="1" fillId="0" borderId="5" xfId="3" applyNumberFormat="1" applyFont="1" applyFill="1" applyBorder="1" applyAlignment="1">
      <alignment horizontal="right" vertical="center"/>
    </xf>
    <xf numFmtId="179" fontId="1" fillId="0" borderId="5" xfId="3" applyNumberFormat="1" applyFont="1" applyFill="1" applyBorder="1" applyAlignment="1">
      <alignment horizontal="right" vertical="center"/>
    </xf>
    <xf numFmtId="179" fontId="1" fillId="0" borderId="5" xfId="3" quotePrefix="1" applyNumberFormat="1" applyFont="1" applyFill="1" applyBorder="1" applyAlignment="1">
      <alignment horizontal="right" vertical="center"/>
    </xf>
    <xf numFmtId="179" fontId="1" fillId="0" borderId="6" xfId="3" quotePrefix="1" applyNumberFormat="1" applyFont="1" applyFill="1" applyBorder="1" applyAlignment="1">
      <alignment horizontal="right" vertical="center"/>
    </xf>
    <xf numFmtId="0" fontId="1" fillId="0" borderId="7" xfId="1" applyFont="1" applyFill="1" applyBorder="1" applyAlignment="1" applyProtection="1">
      <alignment horizontal="left" vertical="center"/>
      <protection locked="0"/>
    </xf>
    <xf numFmtId="0" fontId="1" fillId="0" borderId="17" xfId="1" applyFont="1" applyFill="1" applyBorder="1" applyAlignment="1" applyProtection="1">
      <alignment horizontal="left" vertical="center"/>
      <protection locked="0"/>
    </xf>
    <xf numFmtId="179" fontId="1" fillId="0" borderId="15" xfId="3" applyNumberFormat="1" applyFont="1" applyFill="1" applyBorder="1" applyAlignment="1">
      <alignment horizontal="right" vertical="center"/>
    </xf>
    <xf numFmtId="179" fontId="1" fillId="0" borderId="15" xfId="3" quotePrefix="1" applyNumberFormat="1" applyFont="1" applyFill="1" applyBorder="1" applyAlignment="1">
      <alignment horizontal="right" vertical="center"/>
    </xf>
    <xf numFmtId="179" fontId="1" fillId="0" borderId="16" xfId="3" quotePrefix="1" applyNumberFormat="1" applyFont="1" applyFill="1" applyBorder="1" applyAlignment="1">
      <alignment horizontal="right" vertical="center"/>
    </xf>
    <xf numFmtId="37" fontId="1" fillId="0" borderId="0" xfId="1" applyNumberFormat="1" applyFont="1" applyFill="1" applyBorder="1" applyAlignment="1" applyProtection="1">
      <alignment vertical="center"/>
    </xf>
    <xf numFmtId="0" fontId="1" fillId="0" borderId="0" xfId="1" applyFont="1" applyFill="1" applyBorder="1" applyAlignment="1">
      <alignment horizontal="left" vertical="center"/>
    </xf>
    <xf numFmtId="176" fontId="1" fillId="0" borderId="0" xfId="3" applyNumberFormat="1" applyFont="1" applyFill="1" applyBorder="1" applyAlignment="1">
      <alignment horizontal="right" vertical="center"/>
    </xf>
    <xf numFmtId="180" fontId="1" fillId="0" borderId="0" xfId="3" applyNumberFormat="1" applyFont="1" applyFill="1" applyBorder="1" applyAlignment="1">
      <alignment horizontal="right" vertical="center"/>
    </xf>
    <xf numFmtId="181" fontId="1" fillId="0" borderId="0" xfId="3" applyNumberFormat="1" applyFont="1" applyFill="1" applyBorder="1" applyAlignment="1">
      <alignment horizontal="right" vertical="center"/>
    </xf>
    <xf numFmtId="37" fontId="1" fillId="0" borderId="0" xfId="1" applyNumberFormat="1" applyFont="1" applyFill="1" applyBorder="1" applyAlignment="1" applyProtection="1">
      <alignment horizontal="left" vertical="center"/>
    </xf>
    <xf numFmtId="180" fontId="1" fillId="0" borderId="0" xfId="3" quotePrefix="1" applyNumberFormat="1" applyFont="1" applyFill="1" applyBorder="1" applyAlignment="1">
      <alignment horizontal="right" vertical="center"/>
    </xf>
    <xf numFmtId="181" fontId="1" fillId="0" borderId="0" xfId="3" quotePrefix="1" applyNumberFormat="1" applyFont="1" applyFill="1" applyBorder="1" applyAlignment="1">
      <alignment horizontal="right" vertical="center"/>
    </xf>
    <xf numFmtId="0" fontId="8" fillId="0" borderId="0" xfId="1" applyFont="1" applyFill="1" applyAlignment="1">
      <alignment vertical="center"/>
    </xf>
    <xf numFmtId="181" fontId="1" fillId="0" borderId="0" xfId="3" quotePrefix="1" applyNumberFormat="1" applyFont="1" applyFill="1" applyBorder="1" applyAlignment="1">
      <alignment horizontal="right"/>
    </xf>
    <xf numFmtId="0" fontId="1" fillId="0" borderId="0" xfId="1" applyFont="1" applyFill="1" applyBorder="1" applyAlignment="1" applyProtection="1">
      <alignment horizontal="left" vertical="center"/>
      <protection locked="0"/>
    </xf>
    <xf numFmtId="0" fontId="1" fillId="0" borderId="18" xfId="1" applyFont="1" applyFill="1" applyBorder="1" applyAlignment="1" applyProtection="1">
      <alignment horizontal="left" vertical="center"/>
      <protection locked="0"/>
    </xf>
    <xf numFmtId="176" fontId="1" fillId="0" borderId="19" xfId="3" applyNumberFormat="1" applyFont="1" applyFill="1" applyBorder="1" applyAlignment="1">
      <alignment horizontal="right" vertical="center"/>
    </xf>
    <xf numFmtId="179" fontId="1" fillId="0" borderId="19" xfId="3" applyNumberFormat="1" applyFont="1" applyFill="1" applyBorder="1" applyAlignment="1">
      <alignment horizontal="right" vertical="center"/>
    </xf>
    <xf numFmtId="179" fontId="1" fillId="0" borderId="19" xfId="3" quotePrefix="1" applyNumberFormat="1" applyFont="1" applyFill="1" applyBorder="1" applyAlignment="1">
      <alignment horizontal="right" vertical="center"/>
    </xf>
    <xf numFmtId="179" fontId="1" fillId="0" borderId="20" xfId="3" quotePrefix="1" applyNumberFormat="1" applyFont="1" applyFill="1" applyBorder="1" applyAlignment="1">
      <alignment horizontal="right" vertical="center"/>
    </xf>
    <xf numFmtId="0" fontId="1" fillId="0" borderId="6" xfId="1" applyFont="1" applyFill="1" applyBorder="1" applyAlignment="1" applyProtection="1">
      <alignment horizontal="left" vertical="center"/>
      <protection locked="0"/>
    </xf>
    <xf numFmtId="0" fontId="1" fillId="0" borderId="20" xfId="1" applyFont="1" applyFill="1" applyBorder="1" applyAlignment="1" applyProtection="1">
      <alignment horizontal="left" vertical="center"/>
      <protection locked="0"/>
    </xf>
    <xf numFmtId="176" fontId="1" fillId="0" borderId="1" xfId="3" applyNumberFormat="1" applyFont="1" applyFill="1" applyBorder="1" applyAlignment="1">
      <alignment horizontal="right" vertical="center"/>
    </xf>
    <xf numFmtId="179" fontId="1" fillId="0" borderId="1" xfId="3" applyNumberFormat="1" applyFont="1" applyFill="1" applyBorder="1" applyAlignment="1">
      <alignment horizontal="right" vertical="center"/>
    </xf>
    <xf numFmtId="179" fontId="1" fillId="0" borderId="1" xfId="3" quotePrefix="1" applyNumberFormat="1" applyFont="1" applyFill="1" applyBorder="1" applyAlignment="1">
      <alignment horizontal="right" vertical="center"/>
    </xf>
    <xf numFmtId="179" fontId="1" fillId="0" borderId="0" xfId="3" applyNumberFormat="1" applyFont="1" applyFill="1" applyBorder="1" applyAlignment="1">
      <alignment horizontal="right" vertical="center"/>
    </xf>
    <xf numFmtId="179" fontId="1" fillId="0" borderId="0" xfId="3" quotePrefix="1" applyNumberFormat="1" applyFont="1" applyFill="1" applyBorder="1" applyAlignment="1">
      <alignment horizontal="right" vertical="center"/>
    </xf>
    <xf numFmtId="0" fontId="1" fillId="0" borderId="1" xfId="1" quotePrefix="1" applyFont="1" applyFill="1" applyBorder="1" applyAlignment="1" applyProtection="1">
      <alignment horizontal="left" vertical="center"/>
      <protection locked="0"/>
    </xf>
    <xf numFmtId="0" fontId="1" fillId="0" borderId="21" xfId="1" applyFont="1" applyFill="1" applyBorder="1" applyAlignment="1" applyProtection="1">
      <alignment horizontal="left" vertical="center"/>
      <protection locked="0"/>
    </xf>
    <xf numFmtId="0" fontId="1" fillId="0" borderId="24" xfId="1" applyFont="1" applyFill="1" applyBorder="1" applyAlignment="1" applyProtection="1">
      <alignment horizontal="left" vertical="center"/>
      <protection locked="0"/>
    </xf>
    <xf numFmtId="176" fontId="1" fillId="0" borderId="25" xfId="3" applyNumberFormat="1" applyFont="1" applyFill="1" applyBorder="1" applyAlignment="1">
      <alignment horizontal="right" vertical="center"/>
    </xf>
    <xf numFmtId="179" fontId="1" fillId="0" borderId="25" xfId="3" applyNumberFormat="1" applyFont="1" applyFill="1" applyBorder="1" applyAlignment="1">
      <alignment horizontal="right" vertical="center"/>
    </xf>
    <xf numFmtId="179" fontId="1" fillId="0" borderId="25" xfId="3" quotePrefix="1" applyNumberFormat="1" applyFont="1" applyFill="1" applyBorder="1" applyAlignment="1">
      <alignment horizontal="right" vertical="center"/>
    </xf>
    <xf numFmtId="179" fontId="1" fillId="0" borderId="26" xfId="3" quotePrefix="1" applyNumberFormat="1" applyFont="1" applyFill="1" applyBorder="1" applyAlignment="1">
      <alignment horizontal="right" vertical="center"/>
    </xf>
    <xf numFmtId="0" fontId="1" fillId="0" borderId="16" xfId="1" applyFont="1" applyFill="1" applyBorder="1" applyAlignment="1" applyProtection="1">
      <alignment horizontal="left" vertical="center"/>
      <protection locked="0"/>
    </xf>
    <xf numFmtId="49" fontId="0" fillId="0" borderId="0" xfId="2" applyNumberFormat="1" applyFont="1" applyFill="1" applyAlignment="1">
      <alignment vertical="center"/>
    </xf>
    <xf numFmtId="49" fontId="4" fillId="0" borderId="0" xfId="2" applyNumberFormat="1" applyFont="1" applyFill="1" applyBorder="1" applyAlignment="1">
      <alignment vertical="center"/>
    </xf>
    <xf numFmtId="49" fontId="1" fillId="0" borderId="1" xfId="2" applyNumberFormat="1" applyFont="1" applyFill="1" applyBorder="1" applyAlignment="1">
      <alignment horizontal="center" vertical="center"/>
    </xf>
    <xf numFmtId="49" fontId="1" fillId="0" borderId="4" xfId="2" applyNumberFormat="1" applyFont="1" applyFill="1" applyBorder="1" applyAlignment="1">
      <alignment horizontal="center" vertical="center"/>
    </xf>
    <xf numFmtId="49" fontId="1" fillId="0" borderId="5" xfId="2" applyNumberFormat="1" applyFont="1" applyFill="1" applyBorder="1" applyAlignment="1">
      <alignment horizontal="center" vertical="center"/>
    </xf>
    <xf numFmtId="0" fontId="1" fillId="0" borderId="0" xfId="1" applyFont="1" applyFill="1" applyAlignment="1">
      <alignment horizontal="center" vertical="center"/>
    </xf>
    <xf numFmtId="49" fontId="1" fillId="0" borderId="0" xfId="2" applyNumberFormat="1" applyFont="1" applyFill="1" applyBorder="1" applyAlignment="1">
      <alignment horizontal="center" vertical="center"/>
    </xf>
    <xf numFmtId="49" fontId="1" fillId="0" borderId="19" xfId="2" applyNumberFormat="1" applyFont="1" applyFill="1" applyBorder="1" applyAlignment="1">
      <alignment horizontal="center" vertical="center"/>
    </xf>
    <xf numFmtId="49" fontId="1" fillId="0" borderId="18" xfId="2" applyNumberFormat="1" applyFont="1" applyFill="1" applyBorder="1" applyAlignment="1">
      <alignment horizontal="center" vertical="center"/>
    </xf>
    <xf numFmtId="0" fontId="1" fillId="0" borderId="0" xfId="2" applyFont="1" applyFill="1" applyBorder="1" applyAlignment="1">
      <alignment horizontal="center" vertical="center"/>
    </xf>
    <xf numFmtId="49" fontId="1" fillId="0" borderId="19" xfId="2" applyNumberFormat="1" applyFont="1" applyFill="1" applyBorder="1" applyAlignment="1">
      <alignment horizontal="center" vertical="center" wrapText="1" shrinkToFit="1"/>
    </xf>
    <xf numFmtId="49" fontId="1" fillId="0" borderId="19" xfId="2" applyNumberFormat="1" applyFont="1" applyFill="1" applyBorder="1" applyAlignment="1">
      <alignment horizontal="center" vertical="center" wrapText="1"/>
    </xf>
    <xf numFmtId="182" fontId="1" fillId="0" borderId="27" xfId="4" applyNumberFormat="1" applyFont="1" applyFill="1" applyBorder="1" applyAlignment="1" applyProtection="1">
      <alignment horizontal="right" vertical="center" wrapText="1"/>
    </xf>
    <xf numFmtId="49" fontId="1" fillId="0" borderId="13" xfId="2" applyNumberFormat="1" applyFont="1" applyFill="1" applyBorder="1" applyAlignment="1">
      <alignment vertical="center"/>
    </xf>
    <xf numFmtId="182" fontId="1" fillId="0" borderId="3" xfId="4" applyNumberFormat="1" applyFont="1" applyFill="1" applyBorder="1" applyAlignment="1" applyProtection="1">
      <alignment horizontal="right" vertical="center" wrapText="1"/>
    </xf>
    <xf numFmtId="49" fontId="1" fillId="0" borderId="1" xfId="2" applyNumberFormat="1" applyFont="1" applyFill="1" applyBorder="1" applyAlignment="1">
      <alignment vertical="center"/>
    </xf>
    <xf numFmtId="182" fontId="1" fillId="0" borderId="28" xfId="4" applyNumberFormat="1" applyFont="1" applyFill="1" applyBorder="1" applyAlignment="1" applyProtection="1">
      <alignment horizontal="right" vertical="center" wrapText="1"/>
    </xf>
    <xf numFmtId="38" fontId="1" fillId="0" borderId="29" xfId="5" applyFont="1" applyFill="1" applyBorder="1" applyAlignment="1">
      <alignment horizontal="right" vertical="center"/>
    </xf>
    <xf numFmtId="182" fontId="1" fillId="0" borderId="9" xfId="4" applyNumberFormat="1" applyFont="1" applyFill="1" applyBorder="1" applyAlignment="1" applyProtection="1">
      <alignment horizontal="right" vertical="center" wrapText="1"/>
    </xf>
    <xf numFmtId="49" fontId="1" fillId="0" borderId="7" xfId="2" applyNumberFormat="1" applyFont="1" applyFill="1" applyBorder="1" applyAlignment="1">
      <alignment vertical="center"/>
    </xf>
    <xf numFmtId="0" fontId="1" fillId="0" borderId="4" xfId="1" applyFont="1" applyFill="1" applyBorder="1" applyAlignment="1">
      <alignment vertical="center"/>
    </xf>
    <xf numFmtId="182" fontId="1" fillId="0" borderId="23" xfId="4" applyNumberFormat="1" applyFont="1" applyFill="1" applyBorder="1" applyAlignment="1">
      <alignment horizontal="right" vertical="center" wrapText="1"/>
    </xf>
    <xf numFmtId="182" fontId="1" fillId="0" borderId="23" xfId="4" applyNumberFormat="1" applyFont="1" applyFill="1" applyBorder="1" applyAlignment="1" applyProtection="1">
      <alignment horizontal="right" vertical="center" wrapText="1"/>
    </xf>
    <xf numFmtId="49" fontId="1" fillId="0" borderId="0" xfId="2" applyNumberFormat="1" applyFont="1" applyFill="1" applyBorder="1" applyAlignment="1">
      <alignment vertical="center"/>
    </xf>
    <xf numFmtId="0" fontId="1" fillId="0" borderId="18" xfId="1" applyFont="1" applyBorder="1" applyAlignment="1">
      <alignment horizontal="distributed" vertical="center"/>
    </xf>
    <xf numFmtId="38" fontId="1" fillId="0" borderId="19" xfId="5" applyFont="1" applyFill="1" applyBorder="1" applyAlignment="1">
      <alignment horizontal="right" vertical="center"/>
    </xf>
    <xf numFmtId="0" fontId="1" fillId="0" borderId="18" xfId="1" applyFont="1" applyBorder="1" applyAlignment="1">
      <alignment vertical="center" wrapText="1"/>
    </xf>
    <xf numFmtId="0" fontId="1" fillId="0" borderId="17" xfId="1" applyFont="1" applyBorder="1" applyAlignment="1">
      <alignment horizontal="distributed" vertical="center"/>
    </xf>
    <xf numFmtId="38" fontId="1" fillId="0" borderId="11" xfId="5" applyFont="1" applyFill="1" applyBorder="1" applyAlignment="1">
      <alignment horizontal="right" vertical="center"/>
    </xf>
    <xf numFmtId="49" fontId="8" fillId="0" borderId="0" xfId="2" applyNumberFormat="1" applyFont="1" applyFill="1" applyAlignment="1">
      <alignment vertical="center"/>
    </xf>
    <xf numFmtId="38" fontId="1" fillId="0" borderId="0" xfId="5" applyFont="1" applyFill="1" applyBorder="1" applyAlignment="1">
      <alignment horizontal="right" vertical="center"/>
    </xf>
    <xf numFmtId="38" fontId="4" fillId="0" borderId="0" xfId="6" applyNumberFormat="1" applyFont="1" applyFill="1" applyBorder="1" applyAlignment="1" applyProtection="1">
      <alignment horizontal="left" vertical="center"/>
    </xf>
    <xf numFmtId="49" fontId="13" fillId="0" borderId="0" xfId="2" applyNumberFormat="1" applyFont="1" applyFill="1" applyAlignment="1">
      <alignment vertical="center"/>
    </xf>
    <xf numFmtId="0" fontId="4" fillId="0" borderId="0" xfId="1" quotePrefix="1" applyFont="1" applyFill="1" applyAlignment="1">
      <alignment vertical="center"/>
    </xf>
    <xf numFmtId="38" fontId="4" fillId="0" borderId="30" xfId="6" applyNumberFormat="1" applyFont="1" applyFill="1" applyBorder="1" applyAlignment="1" applyProtection="1">
      <alignment horizontal="left" vertical="center"/>
    </xf>
    <xf numFmtId="38" fontId="4" fillId="0" borderId="0" xfId="6" applyNumberFormat="1" applyFont="1" applyFill="1" applyAlignment="1" applyProtection="1">
      <alignment vertical="center"/>
    </xf>
    <xf numFmtId="38" fontId="4" fillId="0" borderId="0" xfId="6" applyNumberFormat="1" applyFont="1" applyFill="1" applyAlignment="1">
      <alignment vertical="center"/>
    </xf>
    <xf numFmtId="38" fontId="4" fillId="0" borderId="0" xfId="6" applyNumberFormat="1" applyFont="1" applyFill="1" applyBorder="1" applyAlignment="1" applyProtection="1">
      <alignment vertical="center"/>
    </xf>
    <xf numFmtId="37" fontId="4" fillId="0" borderId="0" xfId="6" applyFont="1" applyFill="1" applyAlignment="1">
      <alignment vertical="center"/>
    </xf>
    <xf numFmtId="38" fontId="4" fillId="0" borderId="0" xfId="6" applyNumberFormat="1" applyFont="1" applyFill="1" applyBorder="1" applyAlignment="1" applyProtection="1">
      <alignment horizontal="right" vertical="center"/>
    </xf>
    <xf numFmtId="38" fontId="8" fillId="0" borderId="31" xfId="6" applyNumberFormat="1" applyFont="1" applyFill="1" applyBorder="1" applyAlignment="1" applyProtection="1">
      <alignment vertical="center" wrapText="1"/>
    </xf>
    <xf numFmtId="38" fontId="8" fillId="0" borderId="32" xfId="6" applyNumberFormat="1" applyFont="1" applyFill="1" applyBorder="1" applyAlignment="1" applyProtection="1">
      <alignment vertical="center" wrapText="1"/>
    </xf>
    <xf numFmtId="38" fontId="8" fillId="0" borderId="33" xfId="6" applyNumberFormat="1" applyFont="1" applyFill="1" applyBorder="1" applyAlignment="1" applyProtection="1">
      <alignment vertical="center" wrapText="1"/>
    </xf>
    <xf numFmtId="38" fontId="8" fillId="0" borderId="34" xfId="6" applyNumberFormat="1" applyFont="1" applyFill="1" applyBorder="1" applyAlignment="1" applyProtection="1">
      <alignment vertical="center" wrapText="1"/>
    </xf>
    <xf numFmtId="38" fontId="8" fillId="0" borderId="35" xfId="6" applyNumberFormat="1" applyFont="1" applyFill="1" applyBorder="1" applyAlignment="1" applyProtection="1">
      <alignment vertical="center" wrapText="1"/>
    </xf>
    <xf numFmtId="38" fontId="8" fillId="0" borderId="36" xfId="6" applyNumberFormat="1" applyFont="1" applyFill="1" applyBorder="1" applyAlignment="1" applyProtection="1">
      <alignment horizontal="left" vertical="center" wrapText="1"/>
    </xf>
    <xf numFmtId="38" fontId="8" fillId="0" borderId="0" xfId="6" applyNumberFormat="1" applyFont="1" applyFill="1" applyBorder="1" applyAlignment="1" applyProtection="1">
      <alignment horizontal="center" vertical="center" wrapText="1"/>
    </xf>
    <xf numFmtId="38" fontId="8" fillId="0" borderId="37" xfId="6" applyNumberFormat="1" applyFont="1" applyFill="1" applyBorder="1" applyAlignment="1" applyProtection="1">
      <alignment horizontal="center" vertical="center" wrapText="1"/>
    </xf>
    <xf numFmtId="38" fontId="8" fillId="0" borderId="38" xfId="6" applyNumberFormat="1" applyFont="1" applyFill="1" applyBorder="1" applyAlignment="1" applyProtection="1">
      <alignment horizontal="center" vertical="center" wrapText="1"/>
    </xf>
    <xf numFmtId="38" fontId="8" fillId="0" borderId="22" xfId="6" applyNumberFormat="1" applyFont="1" applyFill="1" applyBorder="1" applyAlignment="1" applyProtection="1">
      <alignment horizontal="center" vertical="center" wrapText="1"/>
    </xf>
    <xf numFmtId="38" fontId="8" fillId="0" borderId="23" xfId="6" applyNumberFormat="1" applyFont="1" applyFill="1" applyBorder="1" applyAlignment="1" applyProtection="1">
      <alignment horizontal="center" vertical="center" wrapText="1"/>
    </xf>
    <xf numFmtId="38" fontId="8" fillId="0" borderId="37" xfId="6" applyNumberFormat="1" applyFont="1" applyFill="1" applyBorder="1" applyAlignment="1" applyProtection="1">
      <alignment horizontal="center" vertical="center"/>
    </xf>
    <xf numFmtId="38" fontId="8" fillId="0" borderId="39" xfId="6" applyNumberFormat="1" applyFont="1" applyFill="1" applyBorder="1" applyAlignment="1" applyProtection="1">
      <alignment horizontal="center" vertical="center" wrapText="1"/>
    </xf>
    <xf numFmtId="38" fontId="8" fillId="0" borderId="40" xfId="6" applyNumberFormat="1" applyFont="1" applyFill="1" applyBorder="1" applyAlignment="1" applyProtection="1">
      <alignment horizontal="center" vertical="center" wrapText="1"/>
    </xf>
    <xf numFmtId="38" fontId="8" fillId="0" borderId="9" xfId="6" applyNumberFormat="1" applyFont="1" applyFill="1" applyBorder="1" applyAlignment="1" applyProtection="1">
      <alignment horizontal="center" vertical="center" wrapText="1" shrinkToFit="1"/>
    </xf>
    <xf numFmtId="38" fontId="8" fillId="0" borderId="9" xfId="6" applyNumberFormat="1" applyFont="1" applyFill="1" applyBorder="1" applyAlignment="1" applyProtection="1">
      <alignment horizontal="center" vertical="center" shrinkToFit="1"/>
    </xf>
    <xf numFmtId="38" fontId="8" fillId="0" borderId="41" xfId="6" applyNumberFormat="1" applyFont="1" applyFill="1" applyBorder="1" applyAlignment="1" applyProtection="1">
      <alignment horizontal="center" vertical="center" shrinkToFit="1"/>
    </xf>
    <xf numFmtId="38" fontId="8" fillId="0" borderId="39" xfId="6" applyNumberFormat="1" applyFont="1" applyFill="1" applyBorder="1" applyAlignment="1" applyProtection="1">
      <alignment horizontal="center" vertical="center" shrinkToFit="1"/>
    </xf>
    <xf numFmtId="38" fontId="14" fillId="0" borderId="7" xfId="6" applyNumberFormat="1" applyFont="1" applyFill="1" applyBorder="1" applyAlignment="1" applyProtection="1">
      <alignment horizontal="center" vertical="center" wrapText="1"/>
    </xf>
    <xf numFmtId="38" fontId="8" fillId="0" borderId="0" xfId="6" applyNumberFormat="1" applyFont="1" applyFill="1" applyBorder="1" applyAlignment="1" applyProtection="1">
      <alignment vertical="center" wrapText="1"/>
    </xf>
    <xf numFmtId="38" fontId="8" fillId="0" borderId="22" xfId="6" applyNumberFormat="1" applyFont="1" applyFill="1" applyBorder="1" applyAlignment="1" applyProtection="1">
      <alignment vertical="center" wrapText="1"/>
    </xf>
    <xf numFmtId="38" fontId="8" fillId="0" borderId="42" xfId="6" applyNumberFormat="1" applyFont="1" applyFill="1" applyBorder="1" applyAlignment="1" applyProtection="1">
      <alignment horizontal="right" vertical="center" wrapText="1"/>
    </xf>
    <xf numFmtId="38" fontId="8" fillId="0" borderId="40" xfId="6" applyNumberFormat="1" applyFont="1" applyFill="1" applyBorder="1" applyAlignment="1" applyProtection="1">
      <alignment horizontal="right" vertical="center" wrapText="1"/>
    </xf>
    <xf numFmtId="38" fontId="8" fillId="0" borderId="43" xfId="6" applyNumberFormat="1" applyFont="1" applyFill="1" applyBorder="1" applyAlignment="1" applyProtection="1">
      <alignment horizontal="right" vertical="center" wrapText="1"/>
    </xf>
    <xf numFmtId="38" fontId="8" fillId="0" borderId="0" xfId="6" applyNumberFormat="1" applyFont="1" applyFill="1" applyBorder="1" applyAlignment="1" applyProtection="1">
      <alignment horizontal="left" vertical="center" wrapText="1"/>
    </xf>
    <xf numFmtId="38" fontId="8" fillId="0" borderId="23" xfId="6" applyNumberFormat="1" applyFont="1" applyFill="1" applyBorder="1" applyAlignment="1" applyProtection="1">
      <alignment horizontal="right" vertical="center"/>
    </xf>
    <xf numFmtId="38" fontId="8" fillId="0" borderId="37" xfId="6" applyNumberFormat="1" applyFont="1" applyFill="1" applyBorder="1" applyAlignment="1" applyProtection="1">
      <alignment horizontal="right" vertical="center"/>
    </xf>
    <xf numFmtId="38" fontId="8" fillId="0" borderId="22" xfId="6" applyNumberFormat="1" applyFont="1" applyFill="1" applyBorder="1" applyAlignment="1" applyProtection="1">
      <alignment horizontal="right" vertical="center"/>
    </xf>
    <xf numFmtId="38" fontId="14" fillId="0" borderId="0" xfId="6" applyNumberFormat="1" applyFont="1" applyFill="1" applyBorder="1" applyAlignment="1" applyProtection="1">
      <alignment horizontal="left" vertical="center" wrapText="1"/>
    </xf>
    <xf numFmtId="38" fontId="8" fillId="0" borderId="22" xfId="6" applyNumberFormat="1" applyFont="1" applyFill="1" applyBorder="1" applyAlignment="1" applyProtection="1">
      <alignment horizontal="distributed" vertical="center" wrapText="1"/>
    </xf>
    <xf numFmtId="3" fontId="8" fillId="0" borderId="23" xfId="6" applyNumberFormat="1" applyFont="1" applyFill="1" applyBorder="1" applyAlignment="1" applyProtection="1">
      <alignment horizontal="right" vertical="center" wrapText="1"/>
    </xf>
    <xf numFmtId="3" fontId="8" fillId="0" borderId="22" xfId="6" applyNumberFormat="1" applyFont="1" applyFill="1" applyBorder="1" applyAlignment="1" applyProtection="1">
      <alignment horizontal="right" vertical="center" wrapText="1"/>
    </xf>
    <xf numFmtId="3" fontId="8" fillId="0" borderId="37" xfId="6" applyNumberFormat="1" applyFont="1" applyFill="1" applyBorder="1" applyAlignment="1" applyProtection="1">
      <alignment horizontal="right" vertical="center" wrapText="1"/>
    </xf>
    <xf numFmtId="38" fontId="8" fillId="0" borderId="0" xfId="6" applyNumberFormat="1" applyFont="1" applyFill="1" applyBorder="1" applyAlignment="1">
      <alignment vertical="center" wrapText="1"/>
    </xf>
    <xf numFmtId="38" fontId="8" fillId="0" borderId="22" xfId="6" applyNumberFormat="1" applyFont="1" applyFill="1" applyBorder="1" applyAlignment="1">
      <alignment horizontal="distributed" vertical="center" wrapText="1"/>
    </xf>
    <xf numFmtId="38" fontId="8" fillId="0" borderId="30" xfId="6" applyNumberFormat="1" applyFont="1" applyFill="1" applyBorder="1" applyAlignment="1" applyProtection="1">
      <alignment vertical="center" wrapText="1"/>
    </xf>
    <xf numFmtId="38" fontId="8" fillId="0" borderId="44" xfId="6" applyNumberFormat="1" applyFont="1" applyFill="1" applyBorder="1" applyAlignment="1" applyProtection="1">
      <alignment vertical="center" wrapText="1"/>
    </xf>
    <xf numFmtId="38" fontId="8" fillId="0" borderId="45" xfId="6" applyNumberFormat="1" applyFont="1" applyFill="1" applyBorder="1" applyAlignment="1">
      <alignment vertical="center" wrapText="1"/>
    </xf>
    <xf numFmtId="38" fontId="8" fillId="0" borderId="46" xfId="6" applyNumberFormat="1" applyFont="1" applyFill="1" applyBorder="1" applyAlignment="1">
      <alignment vertical="center" wrapText="1"/>
    </xf>
    <xf numFmtId="38" fontId="8" fillId="0" borderId="44" xfId="6" applyNumberFormat="1" applyFont="1" applyFill="1" applyBorder="1" applyAlignment="1">
      <alignment vertical="center" wrapText="1"/>
    </xf>
    <xf numFmtId="38" fontId="8" fillId="0" borderId="30" xfId="6" applyNumberFormat="1" applyFont="1" applyFill="1" applyBorder="1" applyAlignment="1">
      <alignment horizontal="left" vertical="center" wrapText="1"/>
    </xf>
    <xf numFmtId="0" fontId="8" fillId="0" borderId="0" xfId="1" applyFont="1" applyFill="1" applyAlignment="1">
      <alignment horizontal="left" vertical="center"/>
    </xf>
    <xf numFmtId="0" fontId="8" fillId="0" borderId="0" xfId="1" applyFont="1" applyFill="1" applyAlignment="1">
      <alignment horizontal="right"/>
    </xf>
    <xf numFmtId="0" fontId="1" fillId="0" borderId="0" xfId="1" quotePrefix="1" applyFont="1" applyFill="1" applyAlignment="1">
      <alignment vertical="center"/>
    </xf>
    <xf numFmtId="0" fontId="1" fillId="0" borderId="0" xfId="1" quotePrefix="1" applyFont="1" applyFill="1" applyAlignment="1">
      <alignment horizontal="right" vertical="center"/>
    </xf>
    <xf numFmtId="38" fontId="4" fillId="0" borderId="0" xfId="6" applyNumberFormat="1" applyFont="1" applyFill="1" applyBorder="1" applyAlignment="1" applyProtection="1">
      <alignment horizontal="center" vertical="center"/>
    </xf>
    <xf numFmtId="38" fontId="14" fillId="0" borderId="34" xfId="6" applyNumberFormat="1" applyFont="1" applyFill="1" applyBorder="1" applyAlignment="1" applyProtection="1">
      <alignment horizontal="left" vertical="center" wrapText="1"/>
    </xf>
    <xf numFmtId="38" fontId="14" fillId="0" borderId="41" xfId="6" applyNumberFormat="1" applyFont="1" applyFill="1" applyBorder="1" applyAlignment="1" applyProtection="1">
      <alignment horizontal="center" vertical="center" wrapText="1"/>
    </xf>
    <xf numFmtId="38" fontId="8" fillId="0" borderId="43" xfId="6" applyNumberFormat="1" applyFont="1" applyFill="1" applyBorder="1" applyAlignment="1">
      <alignment vertical="center" wrapText="1"/>
    </xf>
    <xf numFmtId="38" fontId="8" fillId="0" borderId="47" xfId="6" applyNumberFormat="1" applyFont="1" applyFill="1" applyBorder="1" applyAlignment="1" applyProtection="1">
      <alignment horizontal="right" vertical="center" wrapText="1"/>
    </xf>
    <xf numFmtId="38" fontId="8" fillId="0" borderId="23" xfId="6" applyNumberFormat="1" applyFont="1" applyFill="1" applyBorder="1" applyAlignment="1" applyProtection="1">
      <alignment horizontal="right" vertical="center" wrapText="1"/>
    </xf>
    <xf numFmtId="38" fontId="8" fillId="0" borderId="0" xfId="6" applyNumberFormat="1" applyFont="1" applyFill="1" applyBorder="1" applyAlignment="1" applyProtection="1">
      <alignment horizontal="right" vertical="center" wrapText="1"/>
    </xf>
    <xf numFmtId="38" fontId="8" fillId="0" borderId="23" xfId="4" applyNumberFormat="1" applyFont="1" applyFill="1" applyBorder="1" applyAlignment="1">
      <alignment horizontal="right" vertical="center" wrapText="1"/>
    </xf>
    <xf numFmtId="38" fontId="8" fillId="0" borderId="23" xfId="4" applyNumberFormat="1" applyFont="1" applyFill="1" applyBorder="1" applyAlignment="1">
      <alignment horizontal="right" vertical="center"/>
    </xf>
    <xf numFmtId="38" fontId="8" fillId="0" borderId="37" xfId="4" applyNumberFormat="1" applyFont="1" applyFill="1" applyBorder="1" applyAlignment="1">
      <alignment horizontal="right" vertical="center"/>
    </xf>
    <xf numFmtId="38" fontId="8" fillId="0" borderId="22" xfId="4" applyNumberFormat="1" applyFont="1" applyFill="1" applyBorder="1" applyAlignment="1">
      <alignment horizontal="right" vertical="center"/>
    </xf>
    <xf numFmtId="38" fontId="8" fillId="0" borderId="0" xfId="6" applyNumberFormat="1" applyFont="1" applyFill="1" applyBorder="1" applyAlignment="1" applyProtection="1">
      <alignment horizontal="left" vertical="center" wrapText="1"/>
      <protection locked="0"/>
    </xf>
    <xf numFmtId="38" fontId="8" fillId="0" borderId="19" xfId="6" applyNumberFormat="1" applyFont="1" applyFill="1" applyBorder="1" applyAlignment="1" applyProtection="1">
      <alignment horizontal="right" vertical="center" wrapText="1"/>
    </xf>
    <xf numFmtId="38" fontId="8" fillId="0" borderId="19" xfId="6" applyNumberFormat="1" applyFont="1" applyFill="1" applyBorder="1" applyAlignment="1" applyProtection="1">
      <alignment horizontal="right" vertical="center"/>
    </xf>
    <xf numFmtId="3" fontId="8" fillId="0" borderId="19" xfId="6" applyNumberFormat="1" applyFont="1" applyFill="1" applyBorder="1" applyAlignment="1" applyProtection="1">
      <alignment horizontal="right" vertical="center" wrapText="1"/>
    </xf>
    <xf numFmtId="38" fontId="8" fillId="0" borderId="20" xfId="6" applyNumberFormat="1" applyFont="1" applyFill="1" applyBorder="1" applyAlignment="1" applyProtection="1">
      <alignment horizontal="right" vertical="center"/>
    </xf>
    <xf numFmtId="38" fontId="8" fillId="0" borderId="18" xfId="6" applyNumberFormat="1" applyFont="1" applyFill="1" applyBorder="1" applyAlignment="1" applyProtection="1">
      <alignment horizontal="right" vertical="center"/>
    </xf>
    <xf numFmtId="38" fontId="14" fillId="0" borderId="20" xfId="6" applyNumberFormat="1" applyFont="1" applyFill="1" applyBorder="1" applyAlignment="1" applyProtection="1">
      <alignment horizontal="left" vertical="center" wrapText="1"/>
    </xf>
    <xf numFmtId="38" fontId="8" fillId="0" borderId="45" xfId="6" applyNumberFormat="1" applyFont="1" applyFill="1" applyBorder="1" applyAlignment="1" applyProtection="1">
      <alignment horizontal="right" vertical="center" wrapText="1"/>
    </xf>
    <xf numFmtId="38" fontId="8" fillId="0" borderId="45" xfId="6" applyNumberFormat="1" applyFont="1" applyFill="1" applyBorder="1" applyAlignment="1" applyProtection="1">
      <alignment horizontal="right" vertical="center"/>
    </xf>
    <xf numFmtId="3" fontId="8" fillId="0" borderId="45" xfId="6" applyNumberFormat="1" applyFont="1" applyFill="1" applyBorder="1" applyAlignment="1" applyProtection="1">
      <alignment horizontal="right" vertical="center" wrapText="1"/>
    </xf>
    <xf numFmtId="38" fontId="8" fillId="0" borderId="46" xfId="6" applyNumberFormat="1" applyFont="1" applyFill="1" applyBorder="1" applyAlignment="1" applyProtection="1">
      <alignment horizontal="right" vertical="center"/>
    </xf>
    <xf numFmtId="38" fontId="8" fillId="0" borderId="44" xfId="6" applyNumberFormat="1" applyFont="1" applyFill="1" applyBorder="1" applyAlignment="1" applyProtection="1">
      <alignment horizontal="right" vertical="center"/>
    </xf>
    <xf numFmtId="38" fontId="14" fillId="0" borderId="30" xfId="6" applyNumberFormat="1" applyFont="1" applyFill="1" applyBorder="1" applyAlignment="1" applyProtection="1">
      <alignment horizontal="left" vertical="center" wrapText="1"/>
    </xf>
    <xf numFmtId="0" fontId="1" fillId="0" borderId="0" xfId="1" quotePrefix="1" applyFont="1" applyFill="1" applyAlignment="1">
      <alignment horizontal="left"/>
    </xf>
    <xf numFmtId="0" fontId="1" fillId="0" borderId="0" xfId="1" quotePrefix="1" applyFont="1" applyFill="1" applyAlignment="1">
      <alignment horizontal="right"/>
    </xf>
    <xf numFmtId="38" fontId="4" fillId="0" borderId="0" xfId="1" applyNumberFormat="1" applyFont="1" applyFill="1" applyBorder="1" applyAlignment="1" applyProtection="1">
      <alignment vertical="center"/>
    </xf>
    <xf numFmtId="38" fontId="4" fillId="0" borderId="0" xfId="1" applyNumberFormat="1" applyFont="1" applyFill="1" applyBorder="1" applyAlignment="1" applyProtection="1">
      <alignment horizontal="center" vertical="center"/>
    </xf>
    <xf numFmtId="38" fontId="8" fillId="0" borderId="0" xfId="1" applyNumberFormat="1" applyFont="1" applyFill="1" applyBorder="1" applyAlignment="1" applyProtection="1">
      <alignment horizontal="left" vertical="center"/>
    </xf>
    <xf numFmtId="183" fontId="15" fillId="0" borderId="0" xfId="6" applyNumberFormat="1" applyFont="1" applyFill="1" applyBorder="1" applyAlignment="1" applyProtection="1">
      <alignment horizontal="center" vertical="center"/>
    </xf>
    <xf numFmtId="0" fontId="15" fillId="0" borderId="0" xfId="1" applyFont="1" applyFill="1" applyAlignment="1">
      <alignment vertical="center"/>
    </xf>
    <xf numFmtId="184" fontId="15" fillId="0" borderId="0" xfId="1" applyNumberFormat="1" applyFont="1" applyFill="1" applyBorder="1" applyAlignment="1" applyProtection="1">
      <alignment vertical="center"/>
    </xf>
    <xf numFmtId="0" fontId="4" fillId="0" borderId="0" xfId="1" quotePrefix="1" applyFont="1" applyFill="1" applyAlignment="1">
      <alignment vertical="center" wrapText="1"/>
    </xf>
    <xf numFmtId="38" fontId="4" fillId="0" borderId="0" xfId="1" applyNumberFormat="1" applyFont="1" applyFill="1" applyAlignment="1" applyProtection="1">
      <alignment horizontal="right" vertical="center"/>
      <protection locked="0"/>
    </xf>
    <xf numFmtId="37" fontId="8" fillId="0" borderId="34" xfId="6" applyFont="1" applyFill="1" applyBorder="1" applyAlignment="1" applyProtection="1">
      <alignment vertical="center"/>
    </xf>
    <xf numFmtId="37" fontId="8" fillId="0" borderId="33" xfId="6" applyFont="1" applyFill="1" applyBorder="1" applyAlignment="1" applyProtection="1">
      <alignment vertical="center"/>
    </xf>
    <xf numFmtId="37" fontId="8" fillId="0" borderId="32" xfId="6" applyFont="1" applyFill="1" applyBorder="1" applyAlignment="1" applyProtection="1">
      <alignment vertical="center"/>
    </xf>
    <xf numFmtId="37" fontId="8" fillId="0" borderId="35" xfId="6" applyFont="1" applyFill="1" applyBorder="1" applyAlignment="1" applyProtection="1">
      <alignment vertical="center"/>
    </xf>
    <xf numFmtId="37" fontId="8" fillId="0" borderId="31" xfId="6" applyFont="1" applyFill="1" applyBorder="1" applyAlignment="1" applyProtection="1">
      <alignment vertical="center"/>
    </xf>
    <xf numFmtId="37" fontId="8" fillId="0" borderId="37" xfId="6" applyFont="1" applyFill="1" applyBorder="1" applyAlignment="1" applyProtection="1">
      <alignment horizontal="center" vertical="center"/>
      <protection locked="0"/>
    </xf>
    <xf numFmtId="37" fontId="8" fillId="0" borderId="38" xfId="6" applyFont="1" applyFill="1" applyBorder="1" applyAlignment="1" applyProtection="1">
      <alignment horizontal="center" vertical="center"/>
      <protection locked="0"/>
    </xf>
    <xf numFmtId="37" fontId="8" fillId="0" borderId="50" xfId="6" applyFont="1" applyFill="1" applyBorder="1" applyAlignment="1" applyProtection="1">
      <alignment horizontal="center" vertical="center"/>
      <protection locked="0"/>
    </xf>
    <xf numFmtId="37" fontId="8" fillId="0" borderId="22" xfId="6" applyFont="1" applyFill="1" applyBorder="1" applyAlignment="1" applyProtection="1">
      <alignment horizontal="center" vertical="center"/>
      <protection locked="0"/>
    </xf>
    <xf numFmtId="37" fontId="8" fillId="0" borderId="23" xfId="6" applyFont="1" applyFill="1" applyBorder="1" applyAlignment="1" applyProtection="1">
      <alignment horizontal="center" vertical="center"/>
      <protection locked="0"/>
    </xf>
    <xf numFmtId="38" fontId="8" fillId="0" borderId="9" xfId="1" applyNumberFormat="1" applyFont="1" applyFill="1" applyBorder="1" applyAlignment="1" applyProtection="1">
      <alignment horizontal="center" vertical="center" shrinkToFit="1"/>
    </xf>
    <xf numFmtId="38" fontId="8" fillId="0" borderId="41" xfId="1" applyNumberFormat="1" applyFont="1" applyFill="1" applyBorder="1" applyAlignment="1" applyProtection="1">
      <alignment horizontal="center" vertical="center" shrinkToFit="1"/>
    </xf>
    <xf numFmtId="38" fontId="8" fillId="0" borderId="39" xfId="1" applyNumberFormat="1" applyFont="1" applyFill="1" applyBorder="1" applyAlignment="1" applyProtection="1">
      <alignment horizontal="center" vertical="center" shrinkToFit="1"/>
    </xf>
    <xf numFmtId="37" fontId="8" fillId="0" borderId="9" xfId="6" applyFont="1" applyFill="1" applyBorder="1" applyAlignment="1" applyProtection="1">
      <alignment horizontal="center" vertical="center" shrinkToFit="1"/>
    </xf>
    <xf numFmtId="37" fontId="8" fillId="0" borderId="41" xfId="6" applyFont="1" applyFill="1" applyBorder="1" applyAlignment="1" applyProtection="1">
      <alignment horizontal="center" vertical="center" shrinkToFit="1"/>
    </xf>
    <xf numFmtId="38" fontId="8" fillId="0" borderId="0" xfId="1" applyNumberFormat="1" applyFont="1" applyFill="1" applyBorder="1" applyAlignment="1" applyProtection="1">
      <alignment horizontal="center" vertical="center"/>
    </xf>
    <xf numFmtId="38" fontId="8" fillId="0" borderId="22" xfId="1" applyNumberFormat="1" applyFont="1" applyFill="1" applyBorder="1" applyAlignment="1" applyProtection="1">
      <alignment horizontal="left" vertical="center"/>
    </xf>
    <xf numFmtId="38" fontId="8" fillId="0" borderId="19" xfId="5" applyFont="1" applyFill="1" applyBorder="1" applyAlignment="1" applyProtection="1">
      <alignment horizontal="right" vertical="center" wrapText="1"/>
    </xf>
    <xf numFmtId="3" fontId="8" fillId="0" borderId="20" xfId="6" applyNumberFormat="1" applyFont="1" applyFill="1" applyBorder="1" applyAlignment="1" applyProtection="1">
      <alignment horizontal="right" vertical="center" wrapText="1"/>
    </xf>
    <xf numFmtId="3" fontId="8" fillId="0" borderId="18" xfId="6" applyNumberFormat="1" applyFont="1" applyFill="1" applyBorder="1" applyAlignment="1" applyProtection="1">
      <alignment horizontal="right" vertical="center" wrapText="1"/>
    </xf>
    <xf numFmtId="0" fontId="1" fillId="0" borderId="37" xfId="1" applyFill="1" applyBorder="1" applyAlignment="1">
      <alignment horizontal="left" vertical="center"/>
    </xf>
    <xf numFmtId="0" fontId="1" fillId="0" borderId="0" xfId="1" applyFill="1" applyBorder="1" applyAlignment="1">
      <alignment horizontal="left" vertical="center"/>
    </xf>
    <xf numFmtId="38" fontId="8" fillId="0" borderId="51" xfId="1" applyNumberFormat="1" applyFont="1" applyFill="1" applyBorder="1" applyAlignment="1" applyProtection="1">
      <alignment horizontal="center" vertical="center"/>
    </xf>
    <xf numFmtId="38" fontId="8" fillId="0" borderId="52" xfId="1" applyNumberFormat="1" applyFont="1" applyFill="1" applyBorder="1" applyAlignment="1" applyProtection="1">
      <alignment horizontal="left" vertical="center"/>
    </xf>
    <xf numFmtId="3" fontId="8" fillId="0" borderId="53" xfId="6" applyNumberFormat="1" applyFont="1" applyFill="1" applyBorder="1" applyAlignment="1" applyProtection="1">
      <alignment horizontal="right" vertical="center" wrapText="1"/>
    </xf>
    <xf numFmtId="38" fontId="8" fillId="0" borderId="53" xfId="5" applyFont="1" applyFill="1" applyBorder="1" applyAlignment="1" applyProtection="1">
      <alignment horizontal="right" vertical="center" wrapText="1"/>
    </xf>
    <xf numFmtId="3" fontId="8" fillId="0" borderId="54" xfId="6" applyNumberFormat="1" applyFont="1" applyFill="1" applyBorder="1" applyAlignment="1" applyProtection="1">
      <alignment horizontal="right" vertical="center" wrapText="1"/>
    </xf>
    <xf numFmtId="3" fontId="8" fillId="0" borderId="55" xfId="6" applyNumberFormat="1" applyFont="1" applyFill="1" applyBorder="1" applyAlignment="1" applyProtection="1">
      <alignment horizontal="right" vertical="center" wrapText="1"/>
    </xf>
    <xf numFmtId="0" fontId="1" fillId="0" borderId="56" xfId="1" applyFill="1" applyBorder="1" applyAlignment="1">
      <alignment horizontal="left" vertical="center"/>
    </xf>
    <xf numFmtId="0" fontId="1" fillId="0" borderId="51" xfId="1" applyFill="1" applyBorder="1" applyAlignment="1">
      <alignment horizontal="left" vertical="center"/>
    </xf>
    <xf numFmtId="38" fontId="8" fillId="0" borderId="57" xfId="1" applyNumberFormat="1" applyFont="1" applyFill="1" applyBorder="1" applyAlignment="1" applyProtection="1">
      <alignment horizontal="center" vertical="center"/>
    </xf>
    <xf numFmtId="38" fontId="8" fillId="0" borderId="58" xfId="1" applyNumberFormat="1" applyFont="1" applyFill="1" applyBorder="1" applyAlignment="1" applyProtection="1">
      <alignment horizontal="left" vertical="center"/>
    </xf>
    <xf numFmtId="3" fontId="8" fillId="0" borderId="59" xfId="6" applyNumberFormat="1" applyFont="1" applyFill="1" applyBorder="1" applyAlignment="1" applyProtection="1">
      <alignment horizontal="right" vertical="center" wrapText="1"/>
    </xf>
    <xf numFmtId="38" fontId="8" fillId="0" borderId="59" xfId="5" applyFont="1" applyFill="1" applyBorder="1" applyAlignment="1" applyProtection="1">
      <alignment horizontal="right" vertical="center" wrapText="1"/>
    </xf>
    <xf numFmtId="3" fontId="8" fillId="0" borderId="60" xfId="6" applyNumberFormat="1" applyFont="1" applyFill="1" applyBorder="1" applyAlignment="1" applyProtection="1">
      <alignment horizontal="right" vertical="center" wrapText="1"/>
    </xf>
    <xf numFmtId="3" fontId="8" fillId="0" borderId="61" xfId="6" applyNumberFormat="1" applyFont="1" applyFill="1" applyBorder="1" applyAlignment="1" applyProtection="1">
      <alignment horizontal="right" vertical="center" wrapText="1"/>
    </xf>
    <xf numFmtId="0" fontId="1" fillId="0" borderId="62" xfId="1" applyFill="1" applyBorder="1" applyAlignment="1">
      <alignment horizontal="left" vertical="center"/>
    </xf>
    <xf numFmtId="0" fontId="1" fillId="0" borderId="57" xfId="1" applyFill="1" applyBorder="1" applyAlignment="1">
      <alignment horizontal="left" vertical="center"/>
    </xf>
    <xf numFmtId="38" fontId="14" fillId="0" borderId="51" xfId="1" applyNumberFormat="1" applyFont="1" applyFill="1" applyBorder="1" applyAlignment="1" applyProtection="1">
      <alignment horizontal="left" vertical="center"/>
    </xf>
    <xf numFmtId="0" fontId="11" fillId="0" borderId="51" xfId="1" applyFont="1" applyFill="1" applyBorder="1" applyAlignment="1">
      <alignment horizontal="left" vertical="center"/>
    </xf>
    <xf numFmtId="183" fontId="4" fillId="0" borderId="0" xfId="6" applyNumberFormat="1" applyFont="1" applyFill="1" applyBorder="1" applyAlignment="1" applyProtection="1">
      <alignment horizontal="center" vertical="center"/>
    </xf>
    <xf numFmtId="38" fontId="4" fillId="0" borderId="0" xfId="1" applyNumberFormat="1" applyFont="1" applyFill="1" applyBorder="1" applyAlignment="1" applyProtection="1">
      <alignment horizontal="right" vertical="center"/>
      <protection locked="0"/>
    </xf>
    <xf numFmtId="37" fontId="8" fillId="0" borderId="0" xfId="6" applyFont="1" applyFill="1" applyBorder="1" applyAlignment="1" applyProtection="1">
      <alignment horizontal="center" vertical="center"/>
      <protection locked="0"/>
    </xf>
    <xf numFmtId="38" fontId="8" fillId="0" borderId="22" xfId="1" applyNumberFormat="1" applyFont="1" applyFill="1" applyBorder="1" applyAlignment="1" applyProtection="1">
      <alignment horizontal="right" vertical="center"/>
    </xf>
    <xf numFmtId="38" fontId="8" fillId="0" borderId="23" xfId="1" applyNumberFormat="1" applyFont="1" applyFill="1" applyBorder="1" applyAlignment="1" applyProtection="1">
      <alignment horizontal="right" vertical="center"/>
    </xf>
    <xf numFmtId="38" fontId="8" fillId="0" borderId="37" xfId="1" applyNumberFormat="1" applyFont="1" applyFill="1" applyBorder="1" applyAlignment="1" applyProtection="1">
      <alignment horizontal="right" vertical="center"/>
    </xf>
    <xf numFmtId="37" fontId="8" fillId="0" borderId="23" xfId="6" applyFont="1" applyFill="1" applyBorder="1" applyAlignment="1" applyProtection="1">
      <alignment horizontal="right" vertical="center"/>
    </xf>
    <xf numFmtId="37" fontId="8" fillId="0" borderId="37" xfId="6" applyFont="1" applyFill="1" applyBorder="1" applyAlignment="1" applyProtection="1">
      <alignment horizontal="right" vertical="center"/>
    </xf>
    <xf numFmtId="38" fontId="8" fillId="0" borderId="52" xfId="1" applyNumberFormat="1" applyFont="1" applyFill="1" applyBorder="1" applyAlignment="1" applyProtection="1">
      <alignment horizontal="right" vertical="center"/>
    </xf>
    <xf numFmtId="38" fontId="8" fillId="0" borderId="63" xfId="1" applyNumberFormat="1" applyFont="1" applyFill="1" applyBorder="1" applyAlignment="1" applyProtection="1">
      <alignment horizontal="right" vertical="center"/>
    </xf>
    <xf numFmtId="38" fontId="8" fillId="0" borderId="56" xfId="1" applyNumberFormat="1" applyFont="1" applyFill="1" applyBorder="1" applyAlignment="1" applyProtection="1">
      <alignment horizontal="right" vertical="center"/>
    </xf>
    <xf numFmtId="37" fontId="8" fillId="0" borderId="63" xfId="6" applyFont="1" applyFill="1" applyBorder="1" applyAlignment="1" applyProtection="1">
      <alignment horizontal="right" vertical="center"/>
    </xf>
    <xf numFmtId="37" fontId="8" fillId="0" borderId="56" xfId="6" applyFont="1" applyFill="1" applyBorder="1" applyAlignment="1" applyProtection="1">
      <alignment horizontal="right" vertical="center"/>
    </xf>
    <xf numFmtId="38" fontId="4" fillId="0" borderId="0" xfId="1" applyNumberFormat="1" applyFont="1" applyFill="1" applyAlignment="1">
      <alignment vertical="center" wrapText="1"/>
    </xf>
    <xf numFmtId="38" fontId="15" fillId="0" borderId="0" xfId="1" applyNumberFormat="1" applyFont="1" applyFill="1" applyBorder="1" applyAlignment="1">
      <alignment vertical="center"/>
    </xf>
    <xf numFmtId="0" fontId="4" fillId="0" borderId="0" xfId="1" applyFont="1" applyFill="1" applyBorder="1" applyAlignment="1">
      <alignment vertical="center"/>
    </xf>
    <xf numFmtId="38" fontId="4" fillId="0" borderId="0" xfId="1" applyNumberFormat="1" applyFont="1" applyFill="1" applyAlignment="1">
      <alignment vertical="center"/>
    </xf>
    <xf numFmtId="38" fontId="4" fillId="0" borderId="0" xfId="1" applyNumberFormat="1" applyFont="1" applyFill="1" applyAlignment="1">
      <alignment horizontal="right" vertical="center"/>
    </xf>
    <xf numFmtId="38" fontId="4" fillId="0" borderId="0" xfId="6" applyNumberFormat="1" applyFont="1" applyFill="1" applyAlignment="1">
      <alignment vertical="center" wrapText="1"/>
    </xf>
    <xf numFmtId="38" fontId="4" fillId="0" borderId="0" xfId="1" applyNumberFormat="1" applyFont="1" applyFill="1" applyAlignment="1">
      <alignment horizontal="right" vertical="center" wrapText="1"/>
    </xf>
    <xf numFmtId="38" fontId="15" fillId="0" borderId="0" xfId="1" applyNumberFormat="1" applyFont="1" applyFill="1" applyBorder="1" applyAlignment="1">
      <alignment vertical="center" wrapText="1"/>
    </xf>
    <xf numFmtId="0" fontId="4" fillId="0" borderId="0" xfId="1" applyFont="1" applyFill="1" applyBorder="1" applyAlignment="1">
      <alignment horizontal="right" vertical="center" wrapText="1"/>
    </xf>
    <xf numFmtId="38" fontId="1" fillId="0" borderId="31" xfId="1" applyNumberFormat="1" applyFont="1" applyFill="1" applyBorder="1" applyAlignment="1">
      <alignment vertical="center"/>
    </xf>
    <xf numFmtId="38" fontId="1" fillId="0" borderId="32" xfId="1" applyNumberFormat="1" applyFont="1" applyFill="1" applyBorder="1" applyAlignment="1">
      <alignment vertical="center"/>
    </xf>
    <xf numFmtId="38" fontId="1" fillId="0" borderId="34" xfId="1" applyNumberFormat="1" applyFont="1" applyFill="1" applyBorder="1" applyAlignment="1">
      <alignment horizontal="center" vertical="center" wrapText="1"/>
    </xf>
    <xf numFmtId="38" fontId="1" fillId="0" borderId="34" xfId="1" applyNumberFormat="1" applyFont="1" applyFill="1" applyBorder="1" applyAlignment="1">
      <alignment vertical="center" wrapText="1"/>
    </xf>
    <xf numFmtId="38" fontId="11" fillId="0" borderId="31" xfId="1" applyNumberFormat="1" applyFont="1" applyFill="1" applyBorder="1" applyAlignment="1">
      <alignment horizontal="left" vertical="center" wrapText="1"/>
    </xf>
    <xf numFmtId="38" fontId="1" fillId="0" borderId="0" xfId="1" applyNumberFormat="1" applyFont="1" applyFill="1" applyAlignment="1">
      <alignment vertical="center"/>
    </xf>
    <xf numFmtId="38" fontId="1" fillId="0" borderId="23" xfId="1" applyNumberFormat="1" applyFont="1" applyFill="1" applyBorder="1" applyAlignment="1">
      <alignment horizontal="center" vertical="center" wrapText="1"/>
    </xf>
    <xf numFmtId="38" fontId="1" fillId="0" borderId="37" xfId="1" applyNumberFormat="1" applyFont="1" applyFill="1" applyBorder="1" applyAlignment="1">
      <alignment horizontal="center" vertical="center" wrapText="1"/>
    </xf>
    <xf numFmtId="38" fontId="1" fillId="0" borderId="0" xfId="1" applyNumberFormat="1" applyFont="1" applyFill="1" applyBorder="1" applyAlignment="1">
      <alignment horizontal="center" vertical="center" wrapText="1"/>
    </xf>
    <xf numFmtId="38" fontId="1" fillId="0" borderId="0" xfId="1" applyNumberFormat="1" applyFont="1" applyFill="1" applyAlignment="1">
      <alignment horizontal="center" vertical="center"/>
    </xf>
    <xf numFmtId="0" fontId="1" fillId="0" borderId="7" xfId="1" applyFont="1" applyFill="1" applyBorder="1" applyAlignment="1">
      <alignment vertical="center"/>
    </xf>
    <xf numFmtId="38" fontId="1" fillId="0" borderId="39" xfId="1" applyNumberFormat="1" applyFont="1" applyFill="1" applyBorder="1" applyAlignment="1">
      <alignment horizontal="center" vertical="center"/>
    </xf>
    <xf numFmtId="38" fontId="1" fillId="0" borderId="9" xfId="1" applyNumberFormat="1" applyFont="1" applyFill="1" applyBorder="1" applyAlignment="1">
      <alignment horizontal="center" vertical="center" wrapText="1"/>
    </xf>
    <xf numFmtId="38" fontId="1" fillId="0" borderId="38" xfId="1" applyNumberFormat="1" applyFont="1" applyFill="1" applyBorder="1" applyAlignment="1">
      <alignment horizontal="center" vertical="center" wrapText="1"/>
    </xf>
    <xf numFmtId="38" fontId="4" fillId="0" borderId="19" xfId="6" applyNumberFormat="1" applyFont="1" applyFill="1" applyBorder="1" applyAlignment="1" applyProtection="1">
      <alignment horizontal="right" vertical="center" wrapText="1"/>
    </xf>
    <xf numFmtId="38" fontId="1" fillId="0" borderId="0" xfId="1" applyNumberFormat="1" applyFont="1" applyFill="1" applyBorder="1" applyAlignment="1" applyProtection="1">
      <alignment horizontal="distributed" vertical="center"/>
      <protection locked="0"/>
    </xf>
    <xf numFmtId="176" fontId="1" fillId="0" borderId="0" xfId="1" applyNumberFormat="1" applyFont="1" applyFill="1" applyBorder="1" applyAlignment="1">
      <alignment horizontal="right" vertical="center" wrapText="1"/>
    </xf>
    <xf numFmtId="38" fontId="1" fillId="0" borderId="0" xfId="1" applyNumberFormat="1" applyFont="1" applyFill="1" applyBorder="1" applyAlignment="1">
      <alignment horizontal="left" vertical="center" wrapText="1"/>
    </xf>
    <xf numFmtId="38" fontId="1" fillId="0" borderId="0" xfId="1" applyNumberFormat="1" applyFont="1" applyFill="1" applyAlignment="1" applyProtection="1">
      <alignment vertical="center"/>
      <protection locked="0"/>
    </xf>
    <xf numFmtId="38" fontId="1" fillId="0" borderId="7" xfId="1" applyNumberFormat="1" applyFont="1" applyFill="1" applyBorder="1" applyAlignment="1">
      <alignment horizontal="distributed" vertical="center"/>
    </xf>
    <xf numFmtId="38" fontId="4" fillId="0" borderId="15" xfId="6" applyNumberFormat="1" applyFont="1" applyFill="1" applyBorder="1" applyAlignment="1" applyProtection="1">
      <alignment horizontal="right" vertical="center" wrapText="1"/>
    </xf>
    <xf numFmtId="176" fontId="1" fillId="0" borderId="7" xfId="1" applyNumberFormat="1" applyFont="1" applyFill="1" applyBorder="1" applyAlignment="1">
      <alignment horizontal="right" vertical="center" wrapText="1"/>
    </xf>
    <xf numFmtId="38" fontId="1" fillId="0" borderId="7" xfId="1" applyNumberFormat="1" applyFont="1" applyFill="1" applyBorder="1" applyAlignment="1">
      <alignment horizontal="left" vertical="center" wrapText="1"/>
    </xf>
    <xf numFmtId="38" fontId="4" fillId="0" borderId="37" xfId="6" applyNumberFormat="1" applyFont="1" applyFill="1" applyBorder="1" applyAlignment="1" applyProtection="1">
      <alignment horizontal="right" vertical="center" wrapText="1"/>
    </xf>
    <xf numFmtId="38" fontId="4" fillId="0" borderId="64" xfId="6" applyNumberFormat="1" applyFont="1" applyFill="1" applyBorder="1" applyAlignment="1" applyProtection="1">
      <alignment horizontal="right" vertical="center" wrapText="1"/>
    </xf>
    <xf numFmtId="38" fontId="1" fillId="0" borderId="7" xfId="1" applyNumberFormat="1" applyFont="1" applyFill="1" applyBorder="1" applyAlignment="1" applyProtection="1">
      <alignment horizontal="distributed" vertical="center"/>
      <protection locked="0"/>
    </xf>
    <xf numFmtId="38" fontId="4" fillId="0" borderId="65" xfId="6" applyNumberFormat="1" applyFont="1" applyFill="1" applyBorder="1" applyAlignment="1" applyProtection="1">
      <alignment horizontal="right" vertical="center" wrapText="1"/>
    </xf>
    <xf numFmtId="38" fontId="4" fillId="0" borderId="66" xfId="6" applyNumberFormat="1" applyFont="1" applyFill="1" applyBorder="1" applyAlignment="1" applyProtection="1">
      <alignment horizontal="right" vertical="center" wrapText="1"/>
    </xf>
    <xf numFmtId="38" fontId="1" fillId="0" borderId="0" xfId="6" applyNumberFormat="1" applyFont="1" applyFill="1" applyBorder="1" applyAlignment="1">
      <alignment vertical="center" wrapText="1"/>
    </xf>
    <xf numFmtId="0" fontId="1" fillId="0" borderId="51" xfId="1" applyFont="1" applyFill="1" applyBorder="1" applyAlignment="1">
      <alignment vertical="center"/>
    </xf>
    <xf numFmtId="38" fontId="1" fillId="0" borderId="51" xfId="1" applyNumberFormat="1" applyFont="1" applyFill="1" applyBorder="1" applyAlignment="1" applyProtection="1">
      <alignment horizontal="distributed" vertical="center"/>
      <protection locked="0"/>
    </xf>
    <xf numFmtId="38" fontId="4" fillId="0" borderId="53" xfId="6" applyNumberFormat="1" applyFont="1" applyFill="1" applyBorder="1" applyAlignment="1" applyProtection="1">
      <alignment horizontal="right" vertical="center" wrapText="1"/>
    </xf>
    <xf numFmtId="176" fontId="1" fillId="0" borderId="51" xfId="1" applyNumberFormat="1" applyFont="1" applyFill="1" applyBorder="1" applyAlignment="1">
      <alignment horizontal="right" vertical="center" wrapText="1"/>
    </xf>
    <xf numFmtId="38" fontId="1" fillId="0" borderId="51" xfId="6" applyNumberFormat="1" applyFont="1" applyFill="1" applyBorder="1" applyAlignment="1">
      <alignment vertical="center" wrapText="1"/>
    </xf>
    <xf numFmtId="0" fontId="1" fillId="0" borderId="5" xfId="1" applyFont="1" applyFill="1" applyBorder="1" applyAlignment="1" applyProtection="1">
      <alignment horizontal="center" vertical="center" wrapText="1"/>
      <protection locked="0"/>
    </xf>
    <xf numFmtId="0" fontId="1" fillId="0" borderId="11" xfId="1" applyFont="1" applyFill="1" applyBorder="1" applyAlignment="1" applyProtection="1">
      <alignment horizontal="center" vertical="center"/>
      <protection locked="0"/>
    </xf>
    <xf numFmtId="0" fontId="1" fillId="0" borderId="6" xfId="1" applyFont="1" applyFill="1" applyBorder="1" applyAlignment="1" applyProtection="1">
      <alignment horizontal="center" vertical="center" wrapText="1"/>
      <protection locked="0"/>
    </xf>
    <xf numFmtId="0" fontId="1" fillId="0" borderId="12" xfId="1" applyFont="1" applyFill="1" applyBorder="1" applyAlignment="1" applyProtection="1">
      <alignment horizontal="center" vertical="center"/>
      <protection locked="0"/>
    </xf>
    <xf numFmtId="0" fontId="1" fillId="0" borderId="1" xfId="1" applyFont="1" applyFill="1" applyBorder="1" applyAlignment="1" applyProtection="1">
      <alignment horizontal="center" vertical="center" wrapText="1"/>
      <protection locked="0"/>
    </xf>
    <xf numFmtId="0" fontId="1" fillId="0" borderId="1" xfId="1" applyFont="1" applyFill="1" applyBorder="1" applyAlignment="1">
      <alignment horizontal="center" vertical="center" wrapText="1"/>
    </xf>
    <xf numFmtId="0" fontId="1" fillId="0" borderId="2" xfId="1" applyFont="1" applyFill="1" applyBorder="1" applyAlignment="1">
      <alignment horizontal="center" vertical="center" wrapText="1"/>
    </xf>
    <xf numFmtId="0" fontId="1" fillId="0" borderId="0" xfId="1" applyFont="1" applyFill="1" applyBorder="1" applyAlignment="1">
      <alignment horizontal="center" vertical="center" wrapText="1"/>
    </xf>
    <xf numFmtId="0" fontId="1" fillId="0" borderId="22" xfId="1" applyFont="1" applyFill="1" applyBorder="1" applyAlignment="1">
      <alignment horizontal="center" vertical="center" wrapText="1"/>
    </xf>
    <xf numFmtId="0" fontId="1" fillId="0" borderId="3" xfId="1" applyFont="1" applyFill="1" applyBorder="1" applyAlignment="1" applyProtection="1">
      <alignment horizontal="center" vertical="center" wrapText="1"/>
      <protection locked="0"/>
    </xf>
    <xf numFmtId="0" fontId="1" fillId="0" borderId="23" xfId="1" applyFont="1" applyFill="1" applyBorder="1" applyAlignment="1" applyProtection="1">
      <alignment horizontal="center" vertical="center" wrapText="1"/>
      <protection locked="0"/>
    </xf>
    <xf numFmtId="0" fontId="1" fillId="0" borderId="4" xfId="1" applyFont="1" applyFill="1" applyBorder="1" applyAlignment="1" applyProtection="1">
      <alignment horizontal="center" vertical="center" wrapText="1"/>
      <protection locked="0"/>
    </xf>
    <xf numFmtId="0" fontId="1" fillId="0" borderId="18" xfId="1" applyFont="1" applyFill="1" applyBorder="1" applyAlignment="1">
      <alignment vertical="center"/>
    </xf>
    <xf numFmtId="0" fontId="1" fillId="0" borderId="19" xfId="1" applyFont="1" applyFill="1" applyBorder="1" applyAlignment="1" applyProtection="1">
      <alignment horizontal="center" vertical="center"/>
      <protection locked="0"/>
    </xf>
    <xf numFmtId="0" fontId="1" fillId="0" borderId="20" xfId="1" applyFont="1" applyFill="1" applyBorder="1" applyAlignment="1" applyProtection="1">
      <alignment horizontal="center" vertical="center"/>
      <protection locked="0"/>
    </xf>
    <xf numFmtId="0" fontId="1" fillId="0" borderId="13" xfId="1" applyFont="1" applyFill="1" applyBorder="1" applyAlignment="1" applyProtection="1">
      <alignment horizontal="center" vertical="center" wrapText="1"/>
      <protection locked="0"/>
    </xf>
    <xf numFmtId="0" fontId="1" fillId="0" borderId="14" xfId="1" applyFont="1" applyFill="1" applyBorder="1" applyAlignment="1" applyProtection="1">
      <alignment horizontal="center" vertical="center" wrapText="1"/>
      <protection locked="0"/>
    </xf>
    <xf numFmtId="0" fontId="1" fillId="0" borderId="7" xfId="1" applyFont="1" applyFill="1" applyBorder="1" applyAlignment="1">
      <alignment horizontal="center" vertical="center" wrapText="1"/>
    </xf>
    <xf numFmtId="0" fontId="1" fillId="0" borderId="8" xfId="1" applyFont="1" applyFill="1" applyBorder="1" applyAlignment="1">
      <alignment horizontal="center" vertical="center" wrapText="1"/>
    </xf>
    <xf numFmtId="0" fontId="1" fillId="0" borderId="9" xfId="1" applyFont="1" applyFill="1" applyBorder="1" applyAlignment="1" applyProtection="1">
      <alignment horizontal="center" vertical="center" wrapText="1"/>
      <protection locked="0"/>
    </xf>
    <xf numFmtId="0" fontId="1" fillId="0" borderId="10" xfId="1" applyFont="1" applyFill="1" applyBorder="1" applyAlignment="1">
      <alignment vertical="center"/>
    </xf>
    <xf numFmtId="49" fontId="1" fillId="0" borderId="0" xfId="2" quotePrefix="1" applyNumberFormat="1" applyFont="1" applyFill="1" applyBorder="1" applyAlignment="1">
      <alignment horizontal="right"/>
    </xf>
    <xf numFmtId="0" fontId="1" fillId="0" borderId="0" xfId="2" applyFont="1" applyFill="1" applyBorder="1" applyAlignment="1">
      <alignment horizontal="right"/>
    </xf>
    <xf numFmtId="0" fontId="1" fillId="0" borderId="0" xfId="1" applyFont="1" applyFill="1" applyBorder="1" applyAlignment="1">
      <alignment horizontal="right"/>
    </xf>
    <xf numFmtId="49" fontId="1" fillId="0" borderId="0" xfId="2" applyNumberFormat="1" applyFont="1" applyFill="1" applyBorder="1" applyAlignment="1">
      <alignment horizontal="distributed" vertical="center"/>
    </xf>
    <xf numFmtId="49" fontId="1" fillId="0" borderId="0" xfId="2" applyNumberFormat="1" applyFont="1" applyFill="1" applyBorder="1" applyAlignment="1">
      <alignment vertical="center" wrapText="1"/>
    </xf>
    <xf numFmtId="0" fontId="1" fillId="0" borderId="0" xfId="2" applyFont="1" applyFill="1" applyBorder="1" applyAlignment="1">
      <alignment vertical="center" wrapText="1"/>
    </xf>
    <xf numFmtId="0" fontId="1" fillId="0" borderId="18" xfId="1" applyFont="1" applyBorder="1" applyAlignment="1">
      <alignment horizontal="center" vertical="center" wrapText="1"/>
    </xf>
    <xf numFmtId="49" fontId="1" fillId="0" borderId="0" xfId="2" applyNumberFormat="1" applyFont="1" applyFill="1" applyBorder="1" applyAlignment="1">
      <alignment horizontal="center" vertical="center"/>
    </xf>
    <xf numFmtId="0" fontId="1" fillId="0" borderId="0" xfId="2" applyFont="1" applyFill="1" applyBorder="1" applyAlignment="1">
      <alignment vertical="center"/>
    </xf>
    <xf numFmtId="49" fontId="1" fillId="0" borderId="0" xfId="2" applyNumberFormat="1" applyFont="1" applyFill="1" applyBorder="1" applyAlignment="1">
      <alignment vertical="center" shrinkToFit="1"/>
    </xf>
    <xf numFmtId="0" fontId="1" fillId="0" borderId="0" xfId="1" applyFont="1" applyFill="1" applyBorder="1" applyAlignment="1">
      <alignment vertical="center" shrinkToFit="1"/>
    </xf>
    <xf numFmtId="49" fontId="1" fillId="0" borderId="7" xfId="2" applyNumberFormat="1" applyFont="1" applyFill="1" applyBorder="1" applyAlignment="1">
      <alignment horizontal="center" vertical="center"/>
    </xf>
    <xf numFmtId="0" fontId="1" fillId="0" borderId="7" xfId="2" applyFont="1" applyFill="1" applyBorder="1" applyAlignment="1">
      <alignment vertical="center"/>
    </xf>
    <xf numFmtId="49" fontId="1" fillId="0" borderId="7" xfId="2" applyNumberFormat="1" applyFont="1" applyFill="1" applyBorder="1" applyAlignment="1">
      <alignment vertical="center" shrinkToFit="1"/>
    </xf>
    <xf numFmtId="0" fontId="1" fillId="0" borderId="7" xfId="1" applyFont="1" applyFill="1" applyBorder="1" applyAlignment="1">
      <alignment vertical="center" shrinkToFit="1"/>
    </xf>
    <xf numFmtId="49" fontId="1" fillId="0" borderId="18" xfId="2" applyNumberFormat="1" applyFont="1" applyFill="1" applyBorder="1" applyAlignment="1">
      <alignment horizontal="center" vertical="center"/>
    </xf>
    <xf numFmtId="49" fontId="11" fillId="0" borderId="13" xfId="2" applyNumberFormat="1" applyFont="1" applyFill="1" applyBorder="1" applyAlignment="1">
      <alignment horizontal="center" vertical="center"/>
    </xf>
    <xf numFmtId="0" fontId="1" fillId="0" borderId="13" xfId="2" applyFont="1" applyFill="1" applyBorder="1" applyAlignment="1">
      <alignment horizontal="center" vertical="center"/>
    </xf>
    <xf numFmtId="49" fontId="1" fillId="0" borderId="13" xfId="2" applyNumberFormat="1" applyFont="1" applyFill="1" applyBorder="1" applyAlignment="1">
      <alignment horizontal="center" vertical="center"/>
    </xf>
    <xf numFmtId="49" fontId="1" fillId="0" borderId="14" xfId="2" applyNumberFormat="1" applyFont="1" applyFill="1" applyBorder="1" applyAlignment="1">
      <alignment horizontal="center" vertical="center"/>
    </xf>
    <xf numFmtId="49" fontId="1" fillId="0" borderId="5" xfId="2" applyNumberFormat="1" applyFont="1" applyFill="1" applyBorder="1" applyAlignment="1">
      <alignment horizontal="center" vertical="center"/>
    </xf>
    <xf numFmtId="49" fontId="1" fillId="0" borderId="19" xfId="2" applyNumberFormat="1" applyFont="1" applyFill="1" applyBorder="1" applyAlignment="1">
      <alignment horizontal="center" vertical="center"/>
    </xf>
    <xf numFmtId="49" fontId="1" fillId="0" borderId="1" xfId="2" applyNumberFormat="1" applyFont="1" applyFill="1" applyBorder="1" applyAlignment="1">
      <alignment horizontal="center" vertical="center"/>
    </xf>
    <xf numFmtId="0" fontId="1" fillId="0" borderId="1" xfId="2" applyFont="1" applyFill="1" applyBorder="1" applyAlignment="1">
      <alignment horizontal="center" vertical="center"/>
    </xf>
    <xf numFmtId="0" fontId="1" fillId="0" borderId="0" xfId="2" applyFont="1" applyFill="1" applyBorder="1" applyAlignment="1">
      <alignment horizontal="center" vertical="center"/>
    </xf>
    <xf numFmtId="49" fontId="1" fillId="0" borderId="4" xfId="2" applyNumberFormat="1" applyFont="1" applyFill="1" applyBorder="1" applyAlignment="1">
      <alignment horizontal="distributed" vertical="center" wrapText="1"/>
    </xf>
    <xf numFmtId="49" fontId="1" fillId="0" borderId="17" xfId="2" applyNumberFormat="1" applyFont="1" applyFill="1" applyBorder="1" applyAlignment="1">
      <alignment horizontal="distributed" vertical="center" wrapText="1"/>
    </xf>
    <xf numFmtId="49" fontId="1" fillId="0" borderId="1" xfId="2" applyNumberFormat="1" applyFont="1" applyFill="1" applyBorder="1" applyAlignment="1">
      <alignment horizontal="distributed" vertical="center"/>
    </xf>
    <xf numFmtId="49" fontId="1" fillId="0" borderId="7" xfId="2" applyNumberFormat="1" applyFont="1" applyFill="1" applyBorder="1" applyAlignment="1">
      <alignment horizontal="distributed" vertical="center"/>
    </xf>
    <xf numFmtId="38" fontId="8" fillId="0" borderId="0" xfId="6" applyNumberFormat="1" applyFont="1" applyFill="1" applyBorder="1" applyAlignment="1" applyProtection="1">
      <alignment horizontal="center" vertical="center" wrapText="1"/>
    </xf>
    <xf numFmtId="0" fontId="8" fillId="0" borderId="22" xfId="1" applyFont="1" applyFill="1" applyBorder="1" applyAlignment="1">
      <alignment horizontal="center" vertical="center" wrapText="1"/>
    </xf>
    <xf numFmtId="38" fontId="14" fillId="0" borderId="0" xfId="6" applyNumberFormat="1" applyFont="1" applyFill="1" applyBorder="1" applyAlignment="1" applyProtection="1">
      <alignment horizontal="distributed" vertical="center" wrapText="1"/>
    </xf>
    <xf numFmtId="0" fontId="8" fillId="0" borderId="22" xfId="1" applyFont="1" applyFill="1" applyBorder="1" applyAlignment="1">
      <alignment horizontal="distributed" vertical="center" wrapText="1"/>
    </xf>
    <xf numFmtId="38" fontId="14" fillId="0" borderId="30" xfId="6" applyNumberFormat="1" applyFont="1" applyFill="1" applyBorder="1" applyAlignment="1" applyProtection="1">
      <alignment horizontal="distributed" vertical="center" wrapText="1"/>
    </xf>
    <xf numFmtId="0" fontId="8" fillId="0" borderId="44" xfId="1" applyFont="1" applyFill="1" applyBorder="1" applyAlignment="1">
      <alignment horizontal="distributed" vertical="center" wrapText="1"/>
    </xf>
    <xf numFmtId="0" fontId="8" fillId="0" borderId="18" xfId="1" applyFont="1" applyFill="1" applyBorder="1" applyAlignment="1">
      <alignment horizontal="distributed" vertical="center" wrapText="1"/>
    </xf>
    <xf numFmtId="38" fontId="14" fillId="0" borderId="0" xfId="1" applyNumberFormat="1" applyFont="1" applyFill="1" applyBorder="1" applyAlignment="1" applyProtection="1">
      <alignment horizontal="left" vertical="center"/>
    </xf>
    <xf numFmtId="0" fontId="0" fillId="0" borderId="0" xfId="0" applyAlignment="1">
      <alignment horizontal="left" vertical="center"/>
    </xf>
    <xf numFmtId="0" fontId="0" fillId="0" borderId="18" xfId="0" applyBorder="1" applyAlignment="1">
      <alignment horizontal="left" vertical="center"/>
    </xf>
    <xf numFmtId="0" fontId="11" fillId="0" borderId="20" xfId="1" applyFont="1" applyFill="1" applyBorder="1" applyAlignment="1">
      <alignment horizontal="left" vertical="center"/>
    </xf>
    <xf numFmtId="38" fontId="8" fillId="0" borderId="48" xfId="1" applyNumberFormat="1" applyFont="1" applyFill="1" applyBorder="1" applyAlignment="1" applyProtection="1">
      <alignment horizontal="center" vertical="center"/>
    </xf>
    <xf numFmtId="38" fontId="8" fillId="0" borderId="49" xfId="1" applyNumberFormat="1" applyFont="1" applyFill="1" applyBorder="1" applyAlignment="1" applyProtection="1">
      <alignment horizontal="center" vertical="center"/>
    </xf>
    <xf numFmtId="38" fontId="8" fillId="0" borderId="0" xfId="1" applyNumberFormat="1" applyFont="1" applyFill="1" applyBorder="1" applyAlignment="1" applyProtection="1">
      <alignment horizontal="center" vertical="center"/>
    </xf>
    <xf numFmtId="38" fontId="8" fillId="0" borderId="22" xfId="1" applyNumberFormat="1" applyFont="1" applyFill="1" applyBorder="1" applyAlignment="1" applyProtection="1">
      <alignment horizontal="center" vertical="center"/>
    </xf>
    <xf numFmtId="38" fontId="8" fillId="0" borderId="7" xfId="1" applyNumberFormat="1" applyFont="1" applyFill="1" applyBorder="1" applyAlignment="1" applyProtection="1">
      <alignment horizontal="center" vertical="center"/>
    </xf>
    <xf numFmtId="38" fontId="8" fillId="0" borderId="8" xfId="1" applyNumberFormat="1" applyFont="1" applyFill="1" applyBorder="1" applyAlignment="1" applyProtection="1">
      <alignment horizontal="center" vertical="center"/>
    </xf>
    <xf numFmtId="38" fontId="14" fillId="0" borderId="34" xfId="1" applyNumberFormat="1" applyFont="1" applyFill="1" applyBorder="1" applyAlignment="1" applyProtection="1">
      <alignment horizontal="center" wrapText="1"/>
      <protection locked="0"/>
    </xf>
    <xf numFmtId="0" fontId="1" fillId="0" borderId="31" xfId="1" applyFill="1" applyBorder="1" applyAlignment="1"/>
    <xf numFmtId="0" fontId="1" fillId="0" borderId="37" xfId="1" applyFill="1" applyBorder="1" applyAlignment="1"/>
    <xf numFmtId="0" fontId="1" fillId="0" borderId="0" xfId="1" applyFill="1" applyBorder="1" applyAlignment="1"/>
    <xf numFmtId="0" fontId="1" fillId="0" borderId="41" xfId="1" applyFill="1" applyBorder="1" applyAlignment="1"/>
    <xf numFmtId="0" fontId="1" fillId="0" borderId="38" xfId="1" applyFill="1" applyBorder="1" applyAlignment="1"/>
    <xf numFmtId="38" fontId="14" fillId="0" borderId="0" xfId="1" applyNumberFormat="1" applyFont="1" applyFill="1" applyBorder="1" applyAlignment="1" applyProtection="1">
      <alignment horizontal="center" vertical="center"/>
    </xf>
    <xf numFmtId="0" fontId="0" fillId="0" borderId="0" xfId="0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11" fillId="0" borderId="20" xfId="1" applyFont="1" applyFill="1" applyBorder="1" applyAlignment="1">
      <alignment horizontal="center" vertical="center"/>
    </xf>
    <xf numFmtId="0" fontId="0" fillId="0" borderId="22" xfId="0" applyBorder="1" applyAlignment="1">
      <alignment horizontal="left" vertical="center"/>
    </xf>
    <xf numFmtId="0" fontId="11" fillId="0" borderId="37" xfId="1" applyFont="1" applyFill="1" applyBorder="1" applyAlignment="1">
      <alignment horizontal="left" vertical="center"/>
    </xf>
    <xf numFmtId="38" fontId="8" fillId="0" borderId="31" xfId="1" applyNumberFormat="1" applyFont="1" applyFill="1" applyBorder="1" applyAlignment="1" applyProtection="1">
      <alignment horizontal="center" vertical="center"/>
    </xf>
    <xf numFmtId="38" fontId="8" fillId="0" borderId="32" xfId="1" applyNumberFormat="1" applyFont="1" applyFill="1" applyBorder="1" applyAlignment="1" applyProtection="1">
      <alignment horizontal="center" vertical="center"/>
    </xf>
    <xf numFmtId="38" fontId="8" fillId="0" borderId="38" xfId="1" applyNumberFormat="1" applyFont="1" applyFill="1" applyBorder="1" applyAlignment="1" applyProtection="1">
      <alignment horizontal="center" vertical="center"/>
    </xf>
    <xf numFmtId="38" fontId="8" fillId="0" borderId="39" xfId="1" applyNumberFormat="1" applyFont="1" applyFill="1" applyBorder="1" applyAlignment="1" applyProtection="1">
      <alignment horizontal="center" vertical="center"/>
    </xf>
    <xf numFmtId="0" fontId="1" fillId="0" borderId="0" xfId="1" applyFill="1" applyAlignment="1"/>
    <xf numFmtId="0" fontId="0" fillId="0" borderId="22" xfId="0" applyBorder="1" applyAlignment="1">
      <alignment horizontal="center" vertical="center"/>
    </xf>
    <xf numFmtId="0" fontId="11" fillId="0" borderId="37" xfId="1" applyFont="1" applyFill="1" applyBorder="1" applyAlignment="1">
      <alignment horizontal="center" vertical="center"/>
    </xf>
    <xf numFmtId="38" fontId="11" fillId="0" borderId="0" xfId="1" applyNumberFormat="1" applyFont="1" applyFill="1" applyBorder="1" applyAlignment="1">
      <alignment horizontal="distributed" vertical="center"/>
    </xf>
    <xf numFmtId="0" fontId="1" fillId="0" borderId="18" xfId="1" applyFont="1" applyBorder="1" applyAlignment="1">
      <alignment vertical="center"/>
    </xf>
    <xf numFmtId="38" fontId="11" fillId="0" borderId="0" xfId="6" applyNumberFormat="1" applyFont="1" applyFill="1" applyBorder="1" applyAlignment="1">
      <alignment vertical="center" wrapText="1"/>
    </xf>
    <xf numFmtId="0" fontId="1" fillId="0" borderId="0" xfId="1" applyFont="1" applyFill="1" applyAlignment="1">
      <alignment vertical="center" wrapText="1"/>
    </xf>
    <xf numFmtId="0" fontId="1" fillId="0" borderId="0" xfId="1" applyFont="1" applyFill="1" applyAlignment="1">
      <alignment horizontal="center" vertical="center"/>
    </xf>
    <xf numFmtId="0" fontId="1" fillId="0" borderId="22" xfId="1" applyFont="1" applyFill="1" applyBorder="1" applyAlignment="1">
      <alignment horizontal="center" vertical="center"/>
    </xf>
    <xf numFmtId="38" fontId="1" fillId="0" borderId="41" xfId="1" applyNumberFormat="1" applyFont="1" applyFill="1" applyBorder="1" applyAlignment="1">
      <alignment horizontal="center" vertical="center" wrapText="1"/>
    </xf>
    <xf numFmtId="38" fontId="1" fillId="0" borderId="38" xfId="1" applyNumberFormat="1" applyFont="1" applyFill="1" applyBorder="1" applyAlignment="1">
      <alignment horizontal="center" vertical="center" wrapText="1"/>
    </xf>
    <xf numFmtId="0" fontId="1" fillId="0" borderId="0" xfId="1" applyFont="1" applyFill="1" applyBorder="1" applyAlignment="1">
      <alignment vertical="center"/>
    </xf>
    <xf numFmtId="38" fontId="11" fillId="0" borderId="22" xfId="1" applyNumberFormat="1" applyFont="1" applyFill="1" applyBorder="1" applyAlignment="1">
      <alignment horizontal="left" vertical="center" wrapText="1"/>
    </xf>
    <xf numFmtId="0" fontId="1" fillId="0" borderId="37" xfId="1" applyFont="1" applyFill="1" applyBorder="1" applyAlignment="1">
      <alignment vertical="center" wrapText="1"/>
    </xf>
    <xf numFmtId="38" fontId="11" fillId="0" borderId="0" xfId="1" applyNumberFormat="1" applyFont="1" applyFill="1" applyBorder="1" applyAlignment="1">
      <alignment horizontal="left" vertical="center" wrapText="1"/>
    </xf>
  </cellXfs>
  <cellStyles count="7">
    <cellStyle name="桁区切り 2" xfId="5" xr:uid="{00000000-0005-0000-0000-000000000000}"/>
    <cellStyle name="標準" xfId="0" builtinId="0"/>
    <cellStyle name="標準_1平常時既存（月次作成）計算式2001.1022miya" xfId="3" xr:uid="{00000000-0005-0000-0000-000002000000}"/>
    <cellStyle name="標準_H18-9月報原稿" xfId="1" xr:uid="{00000000-0005-0000-0000-000003000000}"/>
    <cellStyle name="標準_改正調票集計" xfId="2" xr:uid="{00000000-0005-0000-0000-000004000000}"/>
    <cellStyle name="標準_原稿ｼｰﾄ" xfId="6" xr:uid="{00000000-0005-0000-0000-000005000000}"/>
    <cellStyle name="標準_帳票確認user1" xfId="4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4"/>
  <dimension ref="A1:J167"/>
  <sheetViews>
    <sheetView tabSelected="1" view="pageBreakPreview" zoomScale="80" zoomScaleNormal="100" zoomScaleSheetLayoutView="80" workbookViewId="0"/>
  </sheetViews>
  <sheetFormatPr defaultColWidth="8" defaultRowHeight="12" x14ac:dyDescent="0.2"/>
  <cols>
    <col min="1" max="1" width="3.26953125" style="9" customWidth="1"/>
    <col min="2" max="2" width="2.7265625" style="9" customWidth="1"/>
    <col min="3" max="3" width="37.6328125" style="9" customWidth="1"/>
    <col min="4" max="4" width="2.7265625" style="9" customWidth="1"/>
    <col min="5" max="5" width="27.7265625" style="9" customWidth="1"/>
    <col min="6" max="6" width="11" style="9" customWidth="1"/>
    <col min="7" max="7" width="9.453125" style="9" customWidth="1"/>
    <col min="8" max="8" width="9.36328125" style="9" customWidth="1"/>
    <col min="9" max="9" width="10.26953125" style="9" customWidth="1"/>
    <col min="10" max="16384" width="8" style="9"/>
  </cols>
  <sheetData>
    <row r="1" spans="1:10" s="3" customFormat="1" ht="18.75" customHeight="1" x14ac:dyDescent="0.2">
      <c r="A1" s="1" t="s">
        <v>0</v>
      </c>
      <c r="B1" s="2"/>
      <c r="E1" s="4"/>
      <c r="F1" s="5"/>
      <c r="G1" s="6"/>
      <c r="H1" s="7"/>
      <c r="I1" s="7"/>
    </row>
    <row r="2" spans="1:10" ht="18.75" customHeight="1" x14ac:dyDescent="0.2">
      <c r="A2" s="276" t="s">
        <v>1</v>
      </c>
      <c r="B2" s="277"/>
      <c r="C2" s="277"/>
      <c r="D2" s="277"/>
      <c r="E2" s="278"/>
      <c r="F2" s="281" t="s">
        <v>2</v>
      </c>
      <c r="G2" s="283" t="s">
        <v>3</v>
      </c>
      <c r="H2" s="272" t="s">
        <v>4</v>
      </c>
      <c r="I2" s="274" t="s">
        <v>5</v>
      </c>
      <c r="J2" s="8"/>
    </row>
    <row r="3" spans="1:10" ht="18.75" customHeight="1" x14ac:dyDescent="0.2">
      <c r="A3" s="289"/>
      <c r="B3" s="289"/>
      <c r="C3" s="289"/>
      <c r="D3" s="289"/>
      <c r="E3" s="290"/>
      <c r="F3" s="291"/>
      <c r="G3" s="292"/>
      <c r="H3" s="273"/>
      <c r="I3" s="275"/>
      <c r="J3" s="8"/>
    </row>
    <row r="4" spans="1:10" ht="18.75" customHeight="1" x14ac:dyDescent="0.2">
      <c r="A4" s="287" t="s">
        <v>6</v>
      </c>
      <c r="B4" s="287"/>
      <c r="C4" s="288"/>
      <c r="D4" s="287" t="s">
        <v>7</v>
      </c>
      <c r="E4" s="288"/>
      <c r="F4" s="10">
        <v>13147958</v>
      </c>
      <c r="G4" s="11">
        <v>100</v>
      </c>
      <c r="H4" s="12">
        <v>89.5</v>
      </c>
      <c r="I4" s="13">
        <v>111.7</v>
      </c>
      <c r="J4" s="14" t="s">
        <v>8</v>
      </c>
    </row>
    <row r="5" spans="1:10" ht="18.75" customHeight="1" x14ac:dyDescent="0.2">
      <c r="A5" s="15" t="s">
        <v>10</v>
      </c>
      <c r="B5" s="15"/>
      <c r="C5" s="16"/>
      <c r="D5" s="15" t="s">
        <v>11</v>
      </c>
      <c r="E5" s="16"/>
      <c r="F5" s="17">
        <v>12574788</v>
      </c>
      <c r="G5" s="18">
        <v>95.6</v>
      </c>
      <c r="H5" s="19">
        <v>90.6</v>
      </c>
      <c r="I5" s="20">
        <v>115.3</v>
      </c>
      <c r="J5" s="14"/>
    </row>
    <row r="6" spans="1:10" ht="18.75" customHeight="1" x14ac:dyDescent="0.2">
      <c r="A6" s="36"/>
      <c r="B6" s="42" t="s">
        <v>12</v>
      </c>
      <c r="C6" s="16"/>
      <c r="D6" s="15" t="s">
        <v>13</v>
      </c>
      <c r="E6" s="16"/>
      <c r="F6" s="17">
        <v>238649</v>
      </c>
      <c r="G6" s="18">
        <v>1.8</v>
      </c>
      <c r="H6" s="19">
        <v>979.6</v>
      </c>
      <c r="I6" s="20">
        <v>60.4</v>
      </c>
      <c r="J6" s="14"/>
    </row>
    <row r="7" spans="1:10" ht="18.75" customHeight="1" x14ac:dyDescent="0.2">
      <c r="A7" s="36"/>
      <c r="B7" s="43"/>
      <c r="C7" s="37" t="s">
        <v>14</v>
      </c>
      <c r="D7" s="36"/>
      <c r="E7" s="37" t="str">
        <f>PROPER("BANOC-AM")</f>
        <v>Banoc-Am</v>
      </c>
      <c r="F7" s="38">
        <v>238649</v>
      </c>
      <c r="G7" s="39" t="s">
        <v>15</v>
      </c>
      <c r="H7" s="40" t="s">
        <v>15</v>
      </c>
      <c r="I7" s="41" t="s">
        <v>15</v>
      </c>
      <c r="J7" s="14"/>
    </row>
    <row r="8" spans="1:10" ht="18.75" customHeight="1" x14ac:dyDescent="0.2">
      <c r="A8" s="36"/>
      <c r="B8" s="42" t="s">
        <v>16</v>
      </c>
      <c r="C8" s="16"/>
      <c r="D8" s="15" t="s">
        <v>17</v>
      </c>
      <c r="E8" s="16"/>
      <c r="F8" s="17">
        <v>4393186</v>
      </c>
      <c r="G8" s="18">
        <v>33.4</v>
      </c>
      <c r="H8" s="19">
        <v>74.900000000000006</v>
      </c>
      <c r="I8" s="20">
        <v>107.7</v>
      </c>
      <c r="J8" s="14"/>
    </row>
    <row r="9" spans="1:10" ht="18.75" customHeight="1" x14ac:dyDescent="0.2">
      <c r="A9" s="36"/>
      <c r="B9" s="43"/>
      <c r="C9" s="37" t="s">
        <v>18</v>
      </c>
      <c r="D9" s="36"/>
      <c r="E9" s="37" t="str">
        <f>PROPER("ARAB-L")</f>
        <v>Arab-L</v>
      </c>
      <c r="F9" s="38">
        <v>1573917</v>
      </c>
      <c r="G9" s="39" t="s">
        <v>15</v>
      </c>
      <c r="H9" s="40" t="s">
        <v>15</v>
      </c>
      <c r="I9" s="41" t="s">
        <v>15</v>
      </c>
      <c r="J9" s="14"/>
    </row>
    <row r="10" spans="1:10" ht="18.75" customHeight="1" x14ac:dyDescent="0.2">
      <c r="A10" s="36"/>
      <c r="B10" s="43"/>
      <c r="C10" s="37" t="s">
        <v>19</v>
      </c>
      <c r="D10" s="36"/>
      <c r="E10" s="37" t="str">
        <f>PROPER("ARAB-H")</f>
        <v>Arab-H</v>
      </c>
      <c r="F10" s="38">
        <v>833843</v>
      </c>
      <c r="G10" s="39" t="s">
        <v>15</v>
      </c>
      <c r="H10" s="40" t="s">
        <v>15</v>
      </c>
      <c r="I10" s="41" t="s">
        <v>15</v>
      </c>
      <c r="J10" s="14"/>
    </row>
    <row r="11" spans="1:10" ht="18.75" customHeight="1" x14ac:dyDescent="0.2">
      <c r="A11" s="36"/>
      <c r="B11" s="43"/>
      <c r="C11" s="37" t="s">
        <v>20</v>
      </c>
      <c r="D11" s="36"/>
      <c r="E11" s="37" t="str">
        <f>PROPER("ARAB-M")</f>
        <v>Arab-M</v>
      </c>
      <c r="F11" s="38">
        <v>57575</v>
      </c>
      <c r="G11" s="39" t="s">
        <v>15</v>
      </c>
      <c r="H11" s="40" t="s">
        <v>15</v>
      </c>
      <c r="I11" s="41" t="s">
        <v>15</v>
      </c>
      <c r="J11" s="14"/>
    </row>
    <row r="12" spans="1:10" ht="18.75" customHeight="1" x14ac:dyDescent="0.2">
      <c r="A12" s="36"/>
      <c r="B12" s="43"/>
      <c r="C12" s="37" t="s">
        <v>21</v>
      </c>
      <c r="D12" s="36"/>
      <c r="E12" s="37" t="str">
        <f>PROPER("ARAB-E-L")</f>
        <v>Arab-E-L</v>
      </c>
      <c r="F12" s="38">
        <v>1742383</v>
      </c>
      <c r="G12" s="39" t="s">
        <v>15</v>
      </c>
      <c r="H12" s="40" t="s">
        <v>15</v>
      </c>
      <c r="I12" s="41" t="s">
        <v>15</v>
      </c>
      <c r="J12" s="14"/>
    </row>
    <row r="13" spans="1:10" ht="18.75" customHeight="1" x14ac:dyDescent="0.2">
      <c r="A13" s="36"/>
      <c r="B13" s="43"/>
      <c r="C13" s="37" t="s">
        <v>22</v>
      </c>
      <c r="D13" s="36"/>
      <c r="E13" s="37" t="str">
        <f>PROPER("ARAB-S-L")</f>
        <v>Arab-S-L</v>
      </c>
      <c r="F13" s="38">
        <v>185468</v>
      </c>
      <c r="G13" s="39" t="s">
        <v>15</v>
      </c>
      <c r="H13" s="40" t="s">
        <v>15</v>
      </c>
      <c r="I13" s="41" t="s">
        <v>15</v>
      </c>
      <c r="J13" s="14"/>
    </row>
    <row r="14" spans="1:10" ht="18.75" customHeight="1" x14ac:dyDescent="0.2">
      <c r="A14" s="36"/>
      <c r="B14" s="42" t="s">
        <v>23</v>
      </c>
      <c r="C14" s="16"/>
      <c r="D14" s="15" t="s">
        <v>24</v>
      </c>
      <c r="E14" s="16"/>
      <c r="F14" s="17">
        <v>606454</v>
      </c>
      <c r="G14" s="18">
        <v>4.5999999999999996</v>
      </c>
      <c r="H14" s="19">
        <v>39.700000000000003</v>
      </c>
      <c r="I14" s="20">
        <v>64</v>
      </c>
      <c r="J14" s="14"/>
    </row>
    <row r="15" spans="1:10" ht="18.75" customHeight="1" x14ac:dyDescent="0.2">
      <c r="A15" s="36"/>
      <c r="B15" s="43"/>
      <c r="C15" s="37" t="s">
        <v>23</v>
      </c>
      <c r="D15" s="36"/>
      <c r="E15" s="37" t="str">
        <f>PROPER("KUWAIT")</f>
        <v>Kuwait</v>
      </c>
      <c r="F15" s="38">
        <v>529952</v>
      </c>
      <c r="G15" s="39" t="s">
        <v>15</v>
      </c>
      <c r="H15" s="40" t="s">
        <v>15</v>
      </c>
      <c r="I15" s="41" t="s">
        <v>15</v>
      </c>
      <c r="J15" s="14"/>
    </row>
    <row r="16" spans="1:10" ht="18.75" customHeight="1" x14ac:dyDescent="0.2">
      <c r="A16" s="36"/>
      <c r="B16" s="43"/>
      <c r="C16" s="37" t="s">
        <v>25</v>
      </c>
      <c r="D16" s="36"/>
      <c r="E16" s="37" t="str">
        <f>PROPER("KWAIT-SL")</f>
        <v>Kwait-Sl</v>
      </c>
      <c r="F16" s="38">
        <v>76502</v>
      </c>
      <c r="G16" s="39" t="s">
        <v>15</v>
      </c>
      <c r="H16" s="40" t="s">
        <v>15</v>
      </c>
      <c r="I16" s="41" t="s">
        <v>15</v>
      </c>
      <c r="J16" s="14"/>
    </row>
    <row r="17" spans="1:10" ht="18.75" customHeight="1" x14ac:dyDescent="0.2">
      <c r="A17" s="36"/>
      <c r="B17" s="42" t="s">
        <v>26</v>
      </c>
      <c r="C17" s="16"/>
      <c r="D17" s="15" t="s">
        <v>27</v>
      </c>
      <c r="E17" s="16"/>
      <c r="F17" s="17">
        <v>71861</v>
      </c>
      <c r="G17" s="18">
        <v>0.5</v>
      </c>
      <c r="H17" s="19" t="s">
        <v>15</v>
      </c>
      <c r="I17" s="20">
        <v>49.7</v>
      </c>
      <c r="J17" s="14"/>
    </row>
    <row r="18" spans="1:10" ht="18.75" customHeight="1" x14ac:dyDescent="0.2">
      <c r="A18" s="36"/>
      <c r="B18" s="43"/>
      <c r="C18" s="37" t="s">
        <v>28</v>
      </c>
      <c r="D18" s="36"/>
      <c r="E18" s="37" t="str">
        <f>PROPER("KHAFJI")</f>
        <v>Khafji</v>
      </c>
      <c r="F18" s="38">
        <v>71861</v>
      </c>
      <c r="G18" s="39" t="s">
        <v>15</v>
      </c>
      <c r="H18" s="40" t="s">
        <v>15</v>
      </c>
      <c r="I18" s="41" t="s">
        <v>15</v>
      </c>
      <c r="J18" s="14"/>
    </row>
    <row r="19" spans="1:10" ht="18.75" customHeight="1" x14ac:dyDescent="0.2">
      <c r="A19" s="36"/>
      <c r="B19" s="42" t="s">
        <v>29</v>
      </c>
      <c r="C19" s="16"/>
      <c r="D19" s="15" t="s">
        <v>30</v>
      </c>
      <c r="E19" s="16"/>
      <c r="F19" s="17">
        <v>1195764</v>
      </c>
      <c r="G19" s="18">
        <v>9.1</v>
      </c>
      <c r="H19" s="19">
        <v>110</v>
      </c>
      <c r="I19" s="20">
        <v>120.6</v>
      </c>
      <c r="J19" s="14"/>
    </row>
    <row r="20" spans="1:10" ht="18.75" customHeight="1" x14ac:dyDescent="0.2">
      <c r="A20" s="36"/>
      <c r="B20" s="43"/>
      <c r="C20" s="37" t="s">
        <v>29</v>
      </c>
      <c r="D20" s="36"/>
      <c r="E20" s="37" t="str">
        <f>PROPER("QATAR")</f>
        <v>Qatar</v>
      </c>
      <c r="F20" s="38">
        <v>187827</v>
      </c>
      <c r="G20" s="39" t="s">
        <v>15</v>
      </c>
      <c r="H20" s="40" t="s">
        <v>15</v>
      </c>
      <c r="I20" s="41" t="s">
        <v>15</v>
      </c>
      <c r="J20" s="14"/>
    </row>
    <row r="21" spans="1:10" ht="18.75" customHeight="1" x14ac:dyDescent="0.2">
      <c r="A21" s="36"/>
      <c r="B21" s="43"/>
      <c r="C21" s="37" t="s">
        <v>31</v>
      </c>
      <c r="D21" s="36"/>
      <c r="E21" s="37" t="str">
        <f>PROPER("QATAR-M")</f>
        <v>Qatar-M</v>
      </c>
      <c r="F21" s="38">
        <v>388148</v>
      </c>
      <c r="G21" s="39" t="s">
        <v>15</v>
      </c>
      <c r="H21" s="40" t="s">
        <v>15</v>
      </c>
      <c r="I21" s="41" t="s">
        <v>15</v>
      </c>
      <c r="J21" s="14"/>
    </row>
    <row r="22" spans="1:10" ht="18.75" customHeight="1" x14ac:dyDescent="0.2">
      <c r="A22" s="36"/>
      <c r="B22" s="43"/>
      <c r="C22" s="37" t="s">
        <v>32</v>
      </c>
      <c r="D22" s="36"/>
      <c r="E22" s="37" t="str">
        <f>PROPER("A-SHAHEN")</f>
        <v>A-Shahen</v>
      </c>
      <c r="F22" s="38">
        <v>540549</v>
      </c>
      <c r="G22" s="39" t="s">
        <v>15</v>
      </c>
      <c r="H22" s="40" t="s">
        <v>15</v>
      </c>
      <c r="I22" s="41" t="s">
        <v>15</v>
      </c>
      <c r="J22" s="14"/>
    </row>
    <row r="23" spans="1:10" ht="18.75" customHeight="1" x14ac:dyDescent="0.2">
      <c r="A23" s="36"/>
      <c r="B23" s="43"/>
      <c r="C23" s="37" t="s">
        <v>33</v>
      </c>
      <c r="D23" s="36"/>
      <c r="E23" s="37" t="str">
        <f>PROPER("DEOD-F-C")</f>
        <v>Deod-F-C</v>
      </c>
      <c r="F23" s="38">
        <v>79240</v>
      </c>
      <c r="G23" s="39" t="s">
        <v>15</v>
      </c>
      <c r="H23" s="40" t="s">
        <v>15</v>
      </c>
      <c r="I23" s="41" t="s">
        <v>15</v>
      </c>
      <c r="J23" s="14"/>
    </row>
    <row r="24" spans="1:10" ht="18.75" customHeight="1" x14ac:dyDescent="0.2">
      <c r="A24" s="36"/>
      <c r="B24" s="42" t="s">
        <v>34</v>
      </c>
      <c r="C24" s="16"/>
      <c r="D24" s="15" t="s">
        <v>35</v>
      </c>
      <c r="E24" s="16"/>
      <c r="F24" s="17">
        <v>155702</v>
      </c>
      <c r="G24" s="18">
        <v>1.2</v>
      </c>
      <c r="H24" s="19">
        <v>75.8</v>
      </c>
      <c r="I24" s="20">
        <v>196.1</v>
      </c>
      <c r="J24" s="14"/>
    </row>
    <row r="25" spans="1:10" ht="18.75" customHeight="1" x14ac:dyDescent="0.2">
      <c r="A25" s="36"/>
      <c r="B25" s="43"/>
      <c r="C25" s="37" t="s">
        <v>34</v>
      </c>
      <c r="D25" s="36"/>
      <c r="E25" s="37" t="str">
        <f>PROPER("OMAN")</f>
        <v>Oman</v>
      </c>
      <c r="F25" s="38">
        <v>155702</v>
      </c>
      <c r="G25" s="39" t="s">
        <v>15</v>
      </c>
      <c r="H25" s="40" t="s">
        <v>15</v>
      </c>
      <c r="I25" s="41" t="s">
        <v>15</v>
      </c>
      <c r="J25" s="14"/>
    </row>
    <row r="26" spans="1:10" ht="18.75" customHeight="1" x14ac:dyDescent="0.2">
      <c r="A26" s="36"/>
      <c r="B26" s="42" t="s">
        <v>36</v>
      </c>
      <c r="C26" s="16"/>
      <c r="D26" s="15" t="s">
        <v>37</v>
      </c>
      <c r="E26" s="16"/>
      <c r="F26" s="17">
        <v>5913172</v>
      </c>
      <c r="G26" s="18">
        <v>45</v>
      </c>
      <c r="H26" s="19">
        <v>114.3</v>
      </c>
      <c r="I26" s="20">
        <v>138.6</v>
      </c>
      <c r="J26" s="14"/>
    </row>
    <row r="27" spans="1:10" ht="18.75" customHeight="1" x14ac:dyDescent="0.2">
      <c r="A27" s="36"/>
      <c r="B27" s="43"/>
      <c r="C27" s="37" t="s">
        <v>38</v>
      </c>
      <c r="D27" s="36"/>
      <c r="E27" s="37" t="str">
        <f>PROPER("MURBAN")</f>
        <v>Murban</v>
      </c>
      <c r="F27" s="38">
        <v>2510132</v>
      </c>
      <c r="G27" s="39" t="s">
        <v>15</v>
      </c>
      <c r="H27" s="40" t="s">
        <v>15</v>
      </c>
      <c r="I27" s="41" t="s">
        <v>15</v>
      </c>
      <c r="J27" s="14"/>
    </row>
    <row r="28" spans="1:10" ht="18.75" customHeight="1" x14ac:dyDescent="0.2">
      <c r="A28" s="36"/>
      <c r="B28" s="43"/>
      <c r="C28" s="37" t="s">
        <v>39</v>
      </c>
      <c r="D28" s="36"/>
      <c r="E28" s="37" t="str">
        <f>PROPER("DUBAI")</f>
        <v>Dubai</v>
      </c>
      <c r="F28" s="38">
        <v>79443</v>
      </c>
      <c r="G28" s="39" t="s">
        <v>15</v>
      </c>
      <c r="H28" s="40" t="s">
        <v>15</v>
      </c>
      <c r="I28" s="41" t="s">
        <v>15</v>
      </c>
      <c r="J28" s="14"/>
    </row>
    <row r="29" spans="1:10" ht="18.75" customHeight="1" x14ac:dyDescent="0.2">
      <c r="A29" s="36"/>
      <c r="B29" s="43"/>
      <c r="C29" s="37" t="s">
        <v>40</v>
      </c>
      <c r="D29" s="36"/>
      <c r="E29" s="37" t="str">
        <f>PROPER("U-ZAKUM")</f>
        <v>U-Zakum</v>
      </c>
      <c r="F29" s="38">
        <v>1660598</v>
      </c>
      <c r="G29" s="39" t="s">
        <v>15</v>
      </c>
      <c r="H29" s="40" t="s">
        <v>15</v>
      </c>
      <c r="I29" s="41" t="s">
        <v>15</v>
      </c>
      <c r="J29" s="14"/>
    </row>
    <row r="30" spans="1:10" ht="18.75" customHeight="1" x14ac:dyDescent="0.2">
      <c r="A30" s="36"/>
      <c r="B30" s="43"/>
      <c r="C30" s="37" t="s">
        <v>41</v>
      </c>
      <c r="D30" s="36"/>
      <c r="E30" s="37" t="str">
        <f>PROPER("DAS")</f>
        <v>Das</v>
      </c>
      <c r="F30" s="38">
        <v>1324643</v>
      </c>
      <c r="G30" s="39" t="s">
        <v>15</v>
      </c>
      <c r="H30" s="40" t="s">
        <v>15</v>
      </c>
      <c r="I30" s="41" t="s">
        <v>15</v>
      </c>
      <c r="J30" s="14"/>
    </row>
    <row r="31" spans="1:10" ht="18.75" customHeight="1" x14ac:dyDescent="0.2">
      <c r="A31" s="36"/>
      <c r="B31" s="43"/>
      <c r="C31" s="37" t="s">
        <v>42</v>
      </c>
      <c r="D31" s="36"/>
      <c r="E31" s="37" t="str">
        <f>PROPER("MUBARRAZ")</f>
        <v>Mubarraz</v>
      </c>
      <c r="F31" s="38">
        <v>183879</v>
      </c>
      <c r="G31" s="39" t="s">
        <v>15</v>
      </c>
      <c r="H31" s="40" t="s">
        <v>15</v>
      </c>
      <c r="I31" s="41" t="s">
        <v>15</v>
      </c>
      <c r="J31" s="14"/>
    </row>
    <row r="32" spans="1:10" ht="18.75" customHeight="1" x14ac:dyDescent="0.2">
      <c r="A32" s="36"/>
      <c r="B32" s="43"/>
      <c r="C32" s="37" t="s">
        <v>43</v>
      </c>
      <c r="D32" s="36"/>
      <c r="E32" s="37" t="str">
        <f>PROPER("UMM-LULU")</f>
        <v>Umm-Lulu</v>
      </c>
      <c r="F32" s="38">
        <v>154477</v>
      </c>
      <c r="G32" s="39" t="s">
        <v>15</v>
      </c>
      <c r="H32" s="40" t="s">
        <v>15</v>
      </c>
      <c r="I32" s="41" t="s">
        <v>15</v>
      </c>
      <c r="J32" s="14"/>
    </row>
    <row r="33" spans="1:10" ht="18.75" customHeight="1" x14ac:dyDescent="0.2">
      <c r="A33" s="49" t="s">
        <v>9</v>
      </c>
      <c r="B33" s="15"/>
      <c r="C33" s="15"/>
      <c r="D33" s="15"/>
      <c r="E33" s="15"/>
      <c r="F33" s="44"/>
      <c r="G33" s="45"/>
      <c r="H33" s="46"/>
      <c r="I33" s="46"/>
      <c r="J33" s="14"/>
    </row>
    <row r="34" spans="1:10" ht="18.75" customHeight="1" x14ac:dyDescent="0.2">
      <c r="A34" s="36"/>
      <c r="B34" s="36"/>
      <c r="C34" s="36"/>
      <c r="D34" s="36"/>
      <c r="E34" s="36"/>
      <c r="F34" s="28"/>
      <c r="G34" s="47"/>
      <c r="H34" s="48" t="s">
        <v>44</v>
      </c>
      <c r="I34" s="48" t="s">
        <v>45</v>
      </c>
      <c r="J34" s="14"/>
    </row>
    <row r="35" spans="1:10" ht="18.75" customHeight="1" x14ac:dyDescent="0.2">
      <c r="A35" s="276" t="s">
        <v>1</v>
      </c>
      <c r="B35" s="277"/>
      <c r="C35" s="277"/>
      <c r="D35" s="277"/>
      <c r="E35" s="278"/>
      <c r="F35" s="281" t="s">
        <v>2</v>
      </c>
      <c r="G35" s="283" t="s">
        <v>3</v>
      </c>
      <c r="H35" s="272" t="s">
        <v>4</v>
      </c>
      <c r="I35" s="274" t="s">
        <v>5</v>
      </c>
      <c r="J35" s="8"/>
    </row>
    <row r="36" spans="1:10" ht="18.75" customHeight="1" x14ac:dyDescent="0.2">
      <c r="A36" s="279"/>
      <c r="B36" s="279"/>
      <c r="C36" s="279"/>
      <c r="D36" s="279"/>
      <c r="E36" s="280"/>
      <c r="F36" s="282"/>
      <c r="G36" s="284"/>
      <c r="H36" s="285"/>
      <c r="I36" s="286"/>
      <c r="J36" s="8"/>
    </row>
    <row r="37" spans="1:10" ht="18.75" customHeight="1" x14ac:dyDescent="0.2">
      <c r="A37" s="50" t="s">
        <v>46</v>
      </c>
      <c r="B37" s="50"/>
      <c r="C37" s="51"/>
      <c r="D37" s="50" t="s">
        <v>47</v>
      </c>
      <c r="E37" s="51"/>
      <c r="F37" s="52">
        <v>152377</v>
      </c>
      <c r="G37" s="53">
        <v>1.2</v>
      </c>
      <c r="H37" s="54">
        <v>385.8</v>
      </c>
      <c r="I37" s="55">
        <v>71.900000000000006</v>
      </c>
      <c r="J37" s="14"/>
    </row>
    <row r="38" spans="1:10" ht="18.75" customHeight="1" x14ac:dyDescent="0.2">
      <c r="A38" s="36"/>
      <c r="B38" s="42" t="s">
        <v>48</v>
      </c>
      <c r="C38" s="16"/>
      <c r="D38" s="15" t="s">
        <v>49</v>
      </c>
      <c r="E38" s="16"/>
      <c r="F38" s="17">
        <v>93702</v>
      </c>
      <c r="G38" s="18">
        <v>0.7</v>
      </c>
      <c r="H38" s="19">
        <v>237.3</v>
      </c>
      <c r="I38" s="20">
        <v>101.1</v>
      </c>
      <c r="J38" s="14"/>
    </row>
    <row r="39" spans="1:10" ht="18.75" customHeight="1" x14ac:dyDescent="0.2">
      <c r="A39" s="36"/>
      <c r="B39" s="43"/>
      <c r="C39" s="37" t="s">
        <v>50</v>
      </c>
      <c r="D39" s="36"/>
      <c r="E39" s="37" t="str">
        <f>PROPER("SUTUDEN")</f>
        <v>Sutuden</v>
      </c>
      <c r="F39" s="38">
        <v>48941</v>
      </c>
      <c r="G39" s="39" t="s">
        <v>15</v>
      </c>
      <c r="H39" s="40" t="s">
        <v>15</v>
      </c>
      <c r="I39" s="41" t="s">
        <v>15</v>
      </c>
      <c r="J39" s="14"/>
    </row>
    <row r="40" spans="1:10" ht="18.75" customHeight="1" x14ac:dyDescent="0.2">
      <c r="A40" s="36"/>
      <c r="B40" s="43"/>
      <c r="C40" s="37" t="s">
        <v>51</v>
      </c>
      <c r="D40" s="36"/>
      <c r="E40" s="37" t="str">
        <f>PROPER("CHIM-SAO")</f>
        <v>Chim-Sao</v>
      </c>
      <c r="F40" s="38">
        <v>44761</v>
      </c>
      <c r="G40" s="39" t="s">
        <v>15</v>
      </c>
      <c r="H40" s="40" t="s">
        <v>15</v>
      </c>
      <c r="I40" s="41" t="s">
        <v>15</v>
      </c>
      <c r="J40" s="14"/>
    </row>
    <row r="41" spans="1:10" ht="18.75" customHeight="1" x14ac:dyDescent="0.2">
      <c r="A41" s="36"/>
      <c r="B41" s="42" t="s">
        <v>52</v>
      </c>
      <c r="C41" s="16"/>
      <c r="D41" s="15" t="s">
        <v>53</v>
      </c>
      <c r="E41" s="16"/>
      <c r="F41" s="17">
        <v>6941</v>
      </c>
      <c r="G41" s="18">
        <v>0.1</v>
      </c>
      <c r="H41" s="19" t="s">
        <v>15</v>
      </c>
      <c r="I41" s="20">
        <v>101.4</v>
      </c>
      <c r="J41" s="14"/>
    </row>
    <row r="42" spans="1:10" ht="18.75" customHeight="1" x14ac:dyDescent="0.2">
      <c r="A42" s="36"/>
      <c r="B42" s="43"/>
      <c r="C42" s="37" t="s">
        <v>54</v>
      </c>
      <c r="D42" s="36"/>
      <c r="E42" s="37" t="str">
        <f>PROPER("THAI-FO")</f>
        <v>Thai-Fo</v>
      </c>
      <c r="F42" s="38">
        <v>6941</v>
      </c>
      <c r="G42" s="39" t="s">
        <v>15</v>
      </c>
      <c r="H42" s="40" t="s">
        <v>15</v>
      </c>
      <c r="I42" s="41" t="s">
        <v>15</v>
      </c>
      <c r="J42" s="14"/>
    </row>
    <row r="43" spans="1:10" ht="18.75" customHeight="1" x14ac:dyDescent="0.2">
      <c r="A43" s="36"/>
      <c r="B43" s="42" t="s">
        <v>55</v>
      </c>
      <c r="C43" s="16"/>
      <c r="D43" s="15" t="s">
        <v>56</v>
      </c>
      <c r="E43" s="16"/>
      <c r="F43" s="17">
        <v>28624</v>
      </c>
      <c r="G43" s="18">
        <v>0.2</v>
      </c>
      <c r="H43" s="19" t="s">
        <v>15</v>
      </c>
      <c r="I43" s="20">
        <v>45.3</v>
      </c>
      <c r="J43" s="14"/>
    </row>
    <row r="44" spans="1:10" ht="18.75" customHeight="1" x14ac:dyDescent="0.2">
      <c r="A44" s="36"/>
      <c r="B44" s="43"/>
      <c r="C44" s="37" t="s">
        <v>57</v>
      </c>
      <c r="D44" s="36"/>
      <c r="E44" s="37" t="str">
        <f>PROPER("SEPAT")</f>
        <v>Sepat</v>
      </c>
      <c r="F44" s="38">
        <v>28624</v>
      </c>
      <c r="G44" s="39" t="s">
        <v>15</v>
      </c>
      <c r="H44" s="40" t="s">
        <v>15</v>
      </c>
      <c r="I44" s="41" t="s">
        <v>15</v>
      </c>
      <c r="J44" s="14"/>
    </row>
    <row r="45" spans="1:10" ht="18.75" customHeight="1" x14ac:dyDescent="0.2">
      <c r="A45" s="36"/>
      <c r="B45" s="42" t="s">
        <v>58</v>
      </c>
      <c r="C45" s="16"/>
      <c r="D45" s="15" t="s">
        <v>59</v>
      </c>
      <c r="E45" s="16"/>
      <c r="F45" s="17">
        <v>23110</v>
      </c>
      <c r="G45" s="18">
        <v>0.2</v>
      </c>
      <c r="H45" s="19" t="s">
        <v>15</v>
      </c>
      <c r="I45" s="20" t="s">
        <v>15</v>
      </c>
      <c r="J45" s="14"/>
    </row>
    <row r="46" spans="1:10" ht="18.75" customHeight="1" x14ac:dyDescent="0.2">
      <c r="A46" s="36"/>
      <c r="B46" s="43"/>
      <c r="C46" s="37" t="s">
        <v>60</v>
      </c>
      <c r="D46" s="36"/>
      <c r="E46" s="37" t="str">
        <f>PROPER("LALANG")</f>
        <v>Lalang</v>
      </c>
      <c r="F46" s="38">
        <v>23110</v>
      </c>
      <c r="G46" s="39" t="s">
        <v>15</v>
      </c>
      <c r="H46" s="40" t="s">
        <v>15</v>
      </c>
      <c r="I46" s="41" t="s">
        <v>15</v>
      </c>
      <c r="J46" s="14"/>
    </row>
    <row r="47" spans="1:10" ht="18.75" customHeight="1" x14ac:dyDescent="0.2">
      <c r="A47" s="15" t="s">
        <v>61</v>
      </c>
      <c r="B47" s="15"/>
      <c r="C47" s="16"/>
      <c r="D47" s="15" t="s">
        <v>62</v>
      </c>
      <c r="E47" s="16"/>
      <c r="F47" s="17">
        <v>67344</v>
      </c>
      <c r="G47" s="18">
        <v>0.5</v>
      </c>
      <c r="H47" s="19">
        <v>16.899999999999999</v>
      </c>
      <c r="I47" s="20" t="s">
        <v>15</v>
      </c>
      <c r="J47" s="14"/>
    </row>
    <row r="48" spans="1:10" ht="18.75" customHeight="1" x14ac:dyDescent="0.2">
      <c r="A48" s="36"/>
      <c r="B48" s="42" t="s">
        <v>63</v>
      </c>
      <c r="C48" s="16"/>
      <c r="D48" s="15" t="s">
        <v>64</v>
      </c>
      <c r="E48" s="16"/>
      <c r="F48" s="17">
        <v>67344</v>
      </c>
      <c r="G48" s="18">
        <v>0.5</v>
      </c>
      <c r="H48" s="19">
        <v>16.899999999999999</v>
      </c>
      <c r="I48" s="20" t="s">
        <v>15</v>
      </c>
      <c r="J48" s="14"/>
    </row>
    <row r="49" spans="1:10" ht="18.75" customHeight="1" x14ac:dyDescent="0.2">
      <c r="A49" s="36"/>
      <c r="B49" s="43"/>
      <c r="C49" s="37" t="s">
        <v>65</v>
      </c>
      <c r="D49" s="36"/>
      <c r="E49" s="37" t="str">
        <f>PROPER("WTIM")</f>
        <v>Wtim</v>
      </c>
      <c r="F49" s="38">
        <v>67344</v>
      </c>
      <c r="G49" s="39" t="s">
        <v>15</v>
      </c>
      <c r="H49" s="40" t="s">
        <v>15</v>
      </c>
      <c r="I49" s="41" t="s">
        <v>15</v>
      </c>
      <c r="J49" s="14"/>
    </row>
    <row r="50" spans="1:10" ht="18.75" customHeight="1" x14ac:dyDescent="0.2">
      <c r="A50" s="15" t="s">
        <v>66</v>
      </c>
      <c r="B50" s="15"/>
      <c r="C50" s="16"/>
      <c r="D50" s="15" t="s">
        <v>67</v>
      </c>
      <c r="E50" s="16"/>
      <c r="F50" s="17">
        <v>263154</v>
      </c>
      <c r="G50" s="18">
        <v>2</v>
      </c>
      <c r="H50" s="19">
        <v>73.400000000000006</v>
      </c>
      <c r="I50" s="20">
        <v>120</v>
      </c>
      <c r="J50" s="14"/>
    </row>
    <row r="51" spans="1:10" ht="18.75" customHeight="1" x14ac:dyDescent="0.2">
      <c r="A51" s="36"/>
      <c r="B51" s="42" t="s">
        <v>68</v>
      </c>
      <c r="C51" s="16"/>
      <c r="D51" s="15" t="s">
        <v>69</v>
      </c>
      <c r="E51" s="16"/>
      <c r="F51" s="17">
        <v>263154</v>
      </c>
      <c r="G51" s="18">
        <v>2</v>
      </c>
      <c r="H51" s="19">
        <v>73.400000000000006</v>
      </c>
      <c r="I51" s="20">
        <v>120</v>
      </c>
      <c r="J51" s="14"/>
    </row>
    <row r="52" spans="1:10" ht="18.75" customHeight="1" x14ac:dyDescent="0.2">
      <c r="A52" s="36"/>
      <c r="B52" s="43"/>
      <c r="C52" s="37" t="s">
        <v>70</v>
      </c>
      <c r="D52" s="36"/>
      <c r="E52" s="37" t="str">
        <f>PROPER("NAPO")</f>
        <v>Napo</v>
      </c>
      <c r="F52" s="38">
        <v>263154</v>
      </c>
      <c r="G52" s="39" t="s">
        <v>15</v>
      </c>
      <c r="H52" s="40" t="s">
        <v>15</v>
      </c>
      <c r="I52" s="41" t="s">
        <v>15</v>
      </c>
      <c r="J52" s="14"/>
    </row>
    <row r="53" spans="1:10" ht="18.75" customHeight="1" x14ac:dyDescent="0.2">
      <c r="A53" s="15" t="s">
        <v>71</v>
      </c>
      <c r="B53" s="15"/>
      <c r="C53" s="16"/>
      <c r="D53" s="15" t="s">
        <v>72</v>
      </c>
      <c r="E53" s="16"/>
      <c r="F53" s="17">
        <v>75568</v>
      </c>
      <c r="G53" s="18">
        <v>0.6</v>
      </c>
      <c r="H53" s="19" t="s">
        <v>15</v>
      </c>
      <c r="I53" s="20">
        <v>62.4</v>
      </c>
      <c r="J53" s="14"/>
    </row>
    <row r="54" spans="1:10" ht="18.75" customHeight="1" x14ac:dyDescent="0.2">
      <c r="A54" s="36"/>
      <c r="B54" s="42" t="s">
        <v>73</v>
      </c>
      <c r="C54" s="16"/>
      <c r="D54" s="15" t="s">
        <v>74</v>
      </c>
      <c r="E54" s="16"/>
      <c r="F54" s="17">
        <v>75568</v>
      </c>
      <c r="G54" s="18">
        <v>0.6</v>
      </c>
      <c r="H54" s="19" t="s">
        <v>15</v>
      </c>
      <c r="I54" s="20" t="s">
        <v>15</v>
      </c>
      <c r="J54" s="14"/>
    </row>
    <row r="55" spans="1:10" ht="18.75" customHeight="1" x14ac:dyDescent="0.2">
      <c r="A55" s="36"/>
      <c r="B55" s="43"/>
      <c r="C55" s="37" t="s">
        <v>75</v>
      </c>
      <c r="D55" s="36"/>
      <c r="E55" s="37" t="str">
        <f>PROPER("OLOMBEND")</f>
        <v>Olombend</v>
      </c>
      <c r="F55" s="38">
        <v>75568</v>
      </c>
      <c r="G55" s="39" t="s">
        <v>15</v>
      </c>
      <c r="H55" s="40" t="s">
        <v>15</v>
      </c>
      <c r="I55" s="41" t="s">
        <v>15</v>
      </c>
      <c r="J55" s="14"/>
    </row>
    <row r="56" spans="1:10" ht="18.75" customHeight="1" x14ac:dyDescent="0.2">
      <c r="A56" s="15" t="s">
        <v>76</v>
      </c>
      <c r="B56" s="15"/>
      <c r="C56" s="16"/>
      <c r="D56" s="15" t="s">
        <v>77</v>
      </c>
      <c r="E56" s="16"/>
      <c r="F56" s="17">
        <v>14727</v>
      </c>
      <c r="G56" s="18">
        <v>0.1</v>
      </c>
      <c r="H56" s="19">
        <v>116.8</v>
      </c>
      <c r="I56" s="20">
        <v>44.6</v>
      </c>
      <c r="J56" s="14"/>
    </row>
    <row r="57" spans="1:10" ht="18.75" customHeight="1" x14ac:dyDescent="0.2">
      <c r="A57" s="36"/>
      <c r="B57" s="42" t="s">
        <v>78</v>
      </c>
      <c r="C57" s="16"/>
      <c r="D57" s="15" t="s">
        <v>79</v>
      </c>
      <c r="E57" s="16"/>
      <c r="F57" s="17">
        <v>14727</v>
      </c>
      <c r="G57" s="18">
        <v>0.1</v>
      </c>
      <c r="H57" s="19">
        <v>116.8</v>
      </c>
      <c r="I57" s="20">
        <v>44.6</v>
      </c>
      <c r="J57" s="14"/>
    </row>
    <row r="58" spans="1:10" s="8" customFormat="1" ht="18.75" customHeight="1" x14ac:dyDescent="0.2">
      <c r="A58" s="21"/>
      <c r="B58" s="56"/>
      <c r="C58" s="22" t="s">
        <v>80</v>
      </c>
      <c r="D58" s="21"/>
      <c r="E58" s="22" t="str">
        <f>PROPER("WANDOO")</f>
        <v>Wandoo</v>
      </c>
      <c r="F58" s="10">
        <v>14727</v>
      </c>
      <c r="G58" s="23" t="s">
        <v>15</v>
      </c>
      <c r="H58" s="24" t="s">
        <v>15</v>
      </c>
      <c r="I58" s="25" t="s">
        <v>15</v>
      </c>
      <c r="J58" s="14"/>
    </row>
    <row r="59" spans="1:10" ht="18.75" customHeight="1" x14ac:dyDescent="0.2">
      <c r="A59" s="26"/>
      <c r="B59" s="26"/>
      <c r="C59" s="8"/>
      <c r="D59" s="8"/>
      <c r="E59" s="27"/>
      <c r="F59" s="28"/>
      <c r="G59" s="29"/>
      <c r="H59" s="30"/>
      <c r="I59" s="35" t="s">
        <v>9</v>
      </c>
    </row>
    <row r="60" spans="1:10" ht="18.75" customHeight="1" x14ac:dyDescent="0.2">
      <c r="A60" s="26"/>
      <c r="B60" s="26"/>
      <c r="C60" s="8"/>
      <c r="D60" s="8"/>
      <c r="E60" s="27"/>
      <c r="F60" s="28"/>
      <c r="G60" s="29"/>
      <c r="H60" s="30"/>
      <c r="I60" s="30"/>
    </row>
    <row r="61" spans="1:10" ht="18.75" customHeight="1" x14ac:dyDescent="0.2">
      <c r="A61" s="8"/>
      <c r="B61" s="31"/>
      <c r="C61" s="26"/>
      <c r="D61" s="26"/>
      <c r="E61" s="26"/>
      <c r="F61" s="28"/>
      <c r="G61" s="32"/>
      <c r="H61" s="33"/>
      <c r="I61" s="33"/>
    </row>
    <row r="62" spans="1:10" x14ac:dyDescent="0.2">
      <c r="F62" s="34"/>
      <c r="G62" s="7"/>
      <c r="H62" s="7"/>
      <c r="I62" s="7"/>
    </row>
    <row r="63" spans="1:10" x14ac:dyDescent="0.2">
      <c r="F63" s="34"/>
      <c r="G63" s="7"/>
      <c r="H63" s="7"/>
      <c r="I63" s="7"/>
    </row>
    <row r="64" spans="1:10" x14ac:dyDescent="0.2">
      <c r="F64" s="34"/>
      <c r="G64" s="7"/>
      <c r="H64" s="7"/>
      <c r="I64" s="7"/>
    </row>
    <row r="65" spans="6:9" x14ac:dyDescent="0.2">
      <c r="F65" s="34"/>
      <c r="G65" s="34"/>
      <c r="H65" s="34"/>
      <c r="I65" s="34"/>
    </row>
    <row r="66" spans="6:9" x14ac:dyDescent="0.2">
      <c r="F66" s="34"/>
      <c r="G66" s="34"/>
      <c r="H66" s="34"/>
      <c r="I66" s="34"/>
    </row>
    <row r="67" spans="6:9" x14ac:dyDescent="0.2">
      <c r="F67" s="34"/>
      <c r="G67" s="34"/>
      <c r="H67" s="34"/>
      <c r="I67" s="34"/>
    </row>
    <row r="68" spans="6:9" x14ac:dyDescent="0.2">
      <c r="F68" s="34"/>
      <c r="G68" s="34"/>
      <c r="H68" s="34"/>
      <c r="I68" s="34"/>
    </row>
    <row r="69" spans="6:9" x14ac:dyDescent="0.2">
      <c r="F69" s="34"/>
      <c r="G69" s="34"/>
      <c r="H69" s="34"/>
      <c r="I69" s="34"/>
    </row>
    <row r="70" spans="6:9" x14ac:dyDescent="0.2">
      <c r="F70" s="34"/>
      <c r="G70" s="34"/>
      <c r="H70" s="34"/>
      <c r="I70" s="34"/>
    </row>
    <row r="71" spans="6:9" x14ac:dyDescent="0.2">
      <c r="F71" s="34"/>
      <c r="G71" s="34"/>
      <c r="H71" s="34"/>
      <c r="I71" s="34"/>
    </row>
    <row r="72" spans="6:9" x14ac:dyDescent="0.2">
      <c r="F72" s="34"/>
      <c r="G72" s="34"/>
      <c r="H72" s="34"/>
      <c r="I72" s="34"/>
    </row>
    <row r="73" spans="6:9" x14ac:dyDescent="0.2">
      <c r="F73" s="34"/>
      <c r="G73" s="34"/>
      <c r="H73" s="34"/>
      <c r="I73" s="34"/>
    </row>
    <row r="74" spans="6:9" x14ac:dyDescent="0.2">
      <c r="F74" s="34"/>
      <c r="G74" s="34"/>
      <c r="H74" s="34"/>
      <c r="I74" s="34"/>
    </row>
    <row r="75" spans="6:9" x14ac:dyDescent="0.2">
      <c r="F75" s="34"/>
      <c r="G75" s="34"/>
      <c r="H75" s="34"/>
      <c r="I75" s="34"/>
    </row>
    <row r="76" spans="6:9" x14ac:dyDescent="0.2">
      <c r="F76" s="34"/>
      <c r="G76" s="34"/>
      <c r="H76" s="34"/>
      <c r="I76" s="34"/>
    </row>
    <row r="77" spans="6:9" x14ac:dyDescent="0.2">
      <c r="F77" s="34"/>
      <c r="G77" s="34"/>
      <c r="H77" s="34"/>
      <c r="I77" s="34"/>
    </row>
    <row r="78" spans="6:9" x14ac:dyDescent="0.2">
      <c r="F78" s="34"/>
      <c r="G78" s="34"/>
      <c r="H78" s="34"/>
      <c r="I78" s="34"/>
    </row>
    <row r="79" spans="6:9" x14ac:dyDescent="0.2">
      <c r="F79" s="34"/>
      <c r="G79" s="34"/>
      <c r="H79" s="34"/>
      <c r="I79" s="34"/>
    </row>
    <row r="80" spans="6:9" x14ac:dyDescent="0.2">
      <c r="F80" s="34"/>
      <c r="G80" s="34"/>
      <c r="H80" s="34"/>
      <c r="I80" s="34"/>
    </row>
    <row r="81" spans="6:9" x14ac:dyDescent="0.2">
      <c r="F81" s="34"/>
      <c r="G81" s="34"/>
      <c r="H81" s="34"/>
      <c r="I81" s="34"/>
    </row>
    <row r="82" spans="6:9" x14ac:dyDescent="0.2">
      <c r="F82" s="34"/>
      <c r="G82" s="34"/>
      <c r="H82" s="34"/>
      <c r="I82" s="34"/>
    </row>
    <row r="83" spans="6:9" x14ac:dyDescent="0.2">
      <c r="F83" s="34"/>
      <c r="G83" s="34"/>
      <c r="H83" s="34"/>
      <c r="I83" s="34"/>
    </row>
    <row r="84" spans="6:9" x14ac:dyDescent="0.2">
      <c r="F84" s="34"/>
      <c r="G84" s="34"/>
      <c r="H84" s="34"/>
      <c r="I84" s="34"/>
    </row>
    <row r="85" spans="6:9" x14ac:dyDescent="0.2">
      <c r="F85" s="34"/>
      <c r="G85" s="34"/>
      <c r="H85" s="34"/>
      <c r="I85" s="34"/>
    </row>
    <row r="86" spans="6:9" x14ac:dyDescent="0.2">
      <c r="F86" s="34"/>
      <c r="G86" s="34"/>
      <c r="H86" s="34"/>
      <c r="I86" s="34"/>
    </row>
    <row r="87" spans="6:9" x14ac:dyDescent="0.2">
      <c r="F87" s="34"/>
      <c r="G87" s="34"/>
      <c r="H87" s="34"/>
      <c r="I87" s="34"/>
    </row>
    <row r="88" spans="6:9" x14ac:dyDescent="0.2">
      <c r="F88" s="34"/>
      <c r="G88" s="34"/>
      <c r="H88" s="34"/>
      <c r="I88" s="34"/>
    </row>
    <row r="89" spans="6:9" x14ac:dyDescent="0.2">
      <c r="F89" s="34"/>
      <c r="G89" s="34"/>
      <c r="H89" s="34"/>
      <c r="I89" s="34"/>
    </row>
    <row r="90" spans="6:9" x14ac:dyDescent="0.2">
      <c r="F90" s="34"/>
      <c r="G90" s="34"/>
      <c r="H90" s="34"/>
      <c r="I90" s="34"/>
    </row>
    <row r="91" spans="6:9" x14ac:dyDescent="0.2">
      <c r="F91" s="34"/>
      <c r="G91" s="34"/>
      <c r="H91" s="34"/>
      <c r="I91" s="34"/>
    </row>
    <row r="92" spans="6:9" x14ac:dyDescent="0.2">
      <c r="F92" s="34"/>
      <c r="G92" s="34"/>
      <c r="H92" s="34"/>
      <c r="I92" s="34"/>
    </row>
    <row r="93" spans="6:9" x14ac:dyDescent="0.2">
      <c r="F93" s="34"/>
      <c r="G93" s="34"/>
      <c r="H93" s="34"/>
      <c r="I93" s="34"/>
    </row>
    <row r="94" spans="6:9" x14ac:dyDescent="0.2">
      <c r="F94" s="34"/>
      <c r="G94" s="34"/>
      <c r="H94" s="34"/>
      <c r="I94" s="34"/>
    </row>
    <row r="95" spans="6:9" x14ac:dyDescent="0.2">
      <c r="F95" s="34"/>
      <c r="G95" s="34"/>
      <c r="H95" s="34"/>
      <c r="I95" s="34"/>
    </row>
    <row r="96" spans="6:9" x14ac:dyDescent="0.2">
      <c r="F96" s="34"/>
      <c r="G96" s="34"/>
      <c r="H96" s="34"/>
      <c r="I96" s="34"/>
    </row>
    <row r="97" spans="6:9" x14ac:dyDescent="0.2">
      <c r="F97" s="34"/>
      <c r="G97" s="34"/>
      <c r="H97" s="34"/>
      <c r="I97" s="34"/>
    </row>
    <row r="98" spans="6:9" x14ac:dyDescent="0.2">
      <c r="F98" s="34"/>
      <c r="G98" s="34"/>
      <c r="H98" s="34"/>
      <c r="I98" s="34"/>
    </row>
    <row r="99" spans="6:9" x14ac:dyDescent="0.2">
      <c r="F99" s="34"/>
      <c r="G99" s="34"/>
      <c r="H99" s="34"/>
      <c r="I99" s="34"/>
    </row>
    <row r="100" spans="6:9" x14ac:dyDescent="0.2">
      <c r="F100" s="34"/>
      <c r="G100" s="34"/>
      <c r="H100" s="34"/>
      <c r="I100" s="34"/>
    </row>
    <row r="101" spans="6:9" x14ac:dyDescent="0.2">
      <c r="F101" s="34"/>
      <c r="G101" s="34"/>
      <c r="H101" s="34"/>
      <c r="I101" s="34"/>
    </row>
    <row r="102" spans="6:9" x14ac:dyDescent="0.2">
      <c r="F102" s="34"/>
      <c r="G102" s="34"/>
      <c r="H102" s="34"/>
      <c r="I102" s="34"/>
    </row>
    <row r="103" spans="6:9" x14ac:dyDescent="0.2">
      <c r="F103" s="34"/>
      <c r="G103" s="34"/>
      <c r="H103" s="34"/>
      <c r="I103" s="34"/>
    </row>
    <row r="104" spans="6:9" x14ac:dyDescent="0.2">
      <c r="F104" s="34"/>
      <c r="G104" s="34"/>
      <c r="H104" s="34"/>
      <c r="I104" s="34"/>
    </row>
    <row r="105" spans="6:9" x14ac:dyDescent="0.2">
      <c r="F105" s="34"/>
      <c r="G105" s="34"/>
      <c r="H105" s="34"/>
      <c r="I105" s="34"/>
    </row>
    <row r="106" spans="6:9" x14ac:dyDescent="0.2">
      <c r="F106" s="34"/>
      <c r="G106" s="34"/>
      <c r="H106" s="34"/>
      <c r="I106" s="34"/>
    </row>
    <row r="107" spans="6:9" x14ac:dyDescent="0.2">
      <c r="F107" s="34"/>
      <c r="G107" s="34"/>
      <c r="H107" s="34"/>
      <c r="I107" s="34"/>
    </row>
    <row r="108" spans="6:9" x14ac:dyDescent="0.2">
      <c r="F108" s="34"/>
      <c r="G108" s="34"/>
      <c r="H108" s="34"/>
      <c r="I108" s="34"/>
    </row>
    <row r="109" spans="6:9" x14ac:dyDescent="0.2">
      <c r="F109" s="34"/>
      <c r="G109" s="34"/>
      <c r="H109" s="34"/>
      <c r="I109" s="34"/>
    </row>
    <row r="110" spans="6:9" x14ac:dyDescent="0.2">
      <c r="F110" s="34"/>
      <c r="G110" s="34"/>
      <c r="H110" s="34"/>
      <c r="I110" s="34"/>
    </row>
    <row r="111" spans="6:9" x14ac:dyDescent="0.2">
      <c r="F111" s="34"/>
      <c r="G111" s="34"/>
      <c r="H111" s="34"/>
      <c r="I111" s="34"/>
    </row>
    <row r="112" spans="6:9" x14ac:dyDescent="0.2">
      <c r="F112" s="34"/>
      <c r="G112" s="34"/>
      <c r="H112" s="34"/>
      <c r="I112" s="34"/>
    </row>
    <row r="113" spans="6:9" x14ac:dyDescent="0.2">
      <c r="F113" s="34"/>
      <c r="G113" s="34"/>
      <c r="H113" s="34"/>
      <c r="I113" s="34"/>
    </row>
    <row r="114" spans="6:9" x14ac:dyDescent="0.2">
      <c r="F114" s="34"/>
      <c r="G114" s="34"/>
      <c r="H114" s="34"/>
      <c r="I114" s="34"/>
    </row>
    <row r="115" spans="6:9" x14ac:dyDescent="0.2">
      <c r="F115" s="34"/>
      <c r="G115" s="34"/>
      <c r="H115" s="34"/>
      <c r="I115" s="34"/>
    </row>
    <row r="116" spans="6:9" x14ac:dyDescent="0.2">
      <c r="F116" s="34"/>
      <c r="G116" s="34"/>
      <c r="H116" s="34"/>
      <c r="I116" s="34"/>
    </row>
    <row r="117" spans="6:9" x14ac:dyDescent="0.2">
      <c r="F117" s="34"/>
      <c r="G117" s="34"/>
      <c r="H117" s="34"/>
      <c r="I117" s="34"/>
    </row>
    <row r="118" spans="6:9" x14ac:dyDescent="0.2">
      <c r="F118" s="34"/>
      <c r="G118" s="34"/>
      <c r="H118" s="34"/>
      <c r="I118" s="34"/>
    </row>
    <row r="119" spans="6:9" x14ac:dyDescent="0.2">
      <c r="F119" s="34"/>
      <c r="G119" s="34"/>
      <c r="H119" s="34"/>
      <c r="I119" s="34"/>
    </row>
    <row r="120" spans="6:9" x14ac:dyDescent="0.2">
      <c r="F120" s="34"/>
      <c r="G120" s="34"/>
      <c r="H120" s="34"/>
      <c r="I120" s="34"/>
    </row>
    <row r="121" spans="6:9" x14ac:dyDescent="0.2">
      <c r="F121" s="34"/>
      <c r="G121" s="34"/>
      <c r="H121" s="34"/>
      <c r="I121" s="34"/>
    </row>
    <row r="122" spans="6:9" x14ac:dyDescent="0.2">
      <c r="F122" s="34"/>
      <c r="G122" s="34"/>
      <c r="H122" s="34"/>
      <c r="I122" s="34"/>
    </row>
    <row r="123" spans="6:9" x14ac:dyDescent="0.2">
      <c r="F123" s="34"/>
      <c r="G123" s="34"/>
      <c r="H123" s="34"/>
      <c r="I123" s="34"/>
    </row>
    <row r="124" spans="6:9" x14ac:dyDescent="0.2">
      <c r="F124" s="34"/>
      <c r="G124" s="34"/>
      <c r="H124" s="34"/>
      <c r="I124" s="34"/>
    </row>
    <row r="125" spans="6:9" x14ac:dyDescent="0.2">
      <c r="F125" s="34"/>
      <c r="G125" s="34"/>
      <c r="H125" s="34"/>
      <c r="I125" s="34"/>
    </row>
    <row r="126" spans="6:9" x14ac:dyDescent="0.2">
      <c r="F126" s="34"/>
      <c r="G126" s="34"/>
      <c r="H126" s="34"/>
      <c r="I126" s="34"/>
    </row>
    <row r="127" spans="6:9" x14ac:dyDescent="0.2">
      <c r="F127" s="34"/>
      <c r="G127" s="34"/>
      <c r="H127" s="34"/>
      <c r="I127" s="34"/>
    </row>
    <row r="128" spans="6:9" x14ac:dyDescent="0.2">
      <c r="F128" s="34"/>
      <c r="G128" s="34"/>
      <c r="H128" s="34"/>
      <c r="I128" s="34"/>
    </row>
    <row r="129" spans="6:9" x14ac:dyDescent="0.2">
      <c r="F129" s="34"/>
      <c r="G129" s="34"/>
      <c r="H129" s="34"/>
      <c r="I129" s="34"/>
    </row>
    <row r="130" spans="6:9" x14ac:dyDescent="0.2">
      <c r="F130" s="34"/>
      <c r="G130" s="34"/>
      <c r="H130" s="34"/>
      <c r="I130" s="34"/>
    </row>
    <row r="131" spans="6:9" x14ac:dyDescent="0.2">
      <c r="F131" s="34"/>
      <c r="G131" s="34"/>
      <c r="H131" s="34"/>
      <c r="I131" s="34"/>
    </row>
    <row r="132" spans="6:9" x14ac:dyDescent="0.2">
      <c r="F132" s="34"/>
      <c r="G132" s="34"/>
      <c r="H132" s="34"/>
      <c r="I132" s="34"/>
    </row>
    <row r="133" spans="6:9" x14ac:dyDescent="0.2">
      <c r="F133" s="34"/>
      <c r="G133" s="34"/>
      <c r="H133" s="34"/>
      <c r="I133" s="34"/>
    </row>
    <row r="134" spans="6:9" x14ac:dyDescent="0.2">
      <c r="F134" s="34"/>
      <c r="G134" s="34"/>
      <c r="H134" s="34"/>
      <c r="I134" s="34"/>
    </row>
    <row r="135" spans="6:9" x14ac:dyDescent="0.2">
      <c r="F135" s="34"/>
      <c r="G135" s="34"/>
      <c r="H135" s="34"/>
      <c r="I135" s="34"/>
    </row>
    <row r="136" spans="6:9" x14ac:dyDescent="0.2">
      <c r="F136" s="34"/>
      <c r="G136" s="34"/>
      <c r="H136" s="34"/>
      <c r="I136" s="34"/>
    </row>
    <row r="137" spans="6:9" x14ac:dyDescent="0.2">
      <c r="F137" s="34"/>
      <c r="G137" s="34"/>
      <c r="H137" s="34"/>
      <c r="I137" s="34"/>
    </row>
    <row r="138" spans="6:9" x14ac:dyDescent="0.2">
      <c r="F138" s="34"/>
      <c r="G138" s="34"/>
      <c r="H138" s="34"/>
      <c r="I138" s="34"/>
    </row>
    <row r="139" spans="6:9" x14ac:dyDescent="0.2">
      <c r="F139" s="34"/>
      <c r="G139" s="34"/>
      <c r="H139" s="34"/>
      <c r="I139" s="34"/>
    </row>
    <row r="140" spans="6:9" x14ac:dyDescent="0.2">
      <c r="F140" s="34"/>
      <c r="G140" s="34"/>
      <c r="H140" s="34"/>
      <c r="I140" s="34"/>
    </row>
    <row r="141" spans="6:9" x14ac:dyDescent="0.2">
      <c r="F141" s="34"/>
      <c r="G141" s="34"/>
      <c r="H141" s="34"/>
      <c r="I141" s="34"/>
    </row>
    <row r="142" spans="6:9" x14ac:dyDescent="0.2">
      <c r="F142" s="34"/>
      <c r="G142" s="34"/>
      <c r="H142" s="34"/>
      <c r="I142" s="34"/>
    </row>
    <row r="143" spans="6:9" x14ac:dyDescent="0.2">
      <c r="F143" s="34"/>
      <c r="G143" s="34"/>
      <c r="H143" s="34"/>
      <c r="I143" s="34"/>
    </row>
    <row r="144" spans="6:9" x14ac:dyDescent="0.2">
      <c r="F144" s="34"/>
      <c r="G144" s="34"/>
      <c r="H144" s="34"/>
      <c r="I144" s="34"/>
    </row>
    <row r="145" spans="6:9" x14ac:dyDescent="0.2">
      <c r="F145" s="34"/>
      <c r="G145" s="34"/>
      <c r="H145" s="34"/>
      <c r="I145" s="34"/>
    </row>
    <row r="146" spans="6:9" x14ac:dyDescent="0.2">
      <c r="F146" s="34"/>
      <c r="G146" s="34"/>
      <c r="H146" s="34"/>
      <c r="I146" s="34"/>
    </row>
    <row r="147" spans="6:9" x14ac:dyDescent="0.2">
      <c r="F147" s="34"/>
      <c r="G147" s="34"/>
      <c r="H147" s="34"/>
      <c r="I147" s="34"/>
    </row>
    <row r="148" spans="6:9" x14ac:dyDescent="0.2">
      <c r="F148" s="34"/>
      <c r="G148" s="34"/>
      <c r="H148" s="34"/>
      <c r="I148" s="34"/>
    </row>
    <row r="149" spans="6:9" x14ac:dyDescent="0.2">
      <c r="F149" s="34"/>
      <c r="G149" s="34"/>
      <c r="H149" s="34"/>
      <c r="I149" s="34"/>
    </row>
    <row r="150" spans="6:9" x14ac:dyDescent="0.2">
      <c r="F150" s="34"/>
      <c r="G150" s="34"/>
      <c r="H150" s="34"/>
      <c r="I150" s="34"/>
    </row>
    <row r="151" spans="6:9" x14ac:dyDescent="0.2">
      <c r="F151" s="34"/>
      <c r="G151" s="34"/>
      <c r="H151" s="34"/>
      <c r="I151" s="34"/>
    </row>
    <row r="152" spans="6:9" x14ac:dyDescent="0.2">
      <c r="F152" s="34"/>
      <c r="G152" s="34"/>
      <c r="H152" s="34"/>
      <c r="I152" s="34"/>
    </row>
    <row r="153" spans="6:9" x14ac:dyDescent="0.2">
      <c r="F153" s="34"/>
      <c r="G153" s="34"/>
      <c r="H153" s="34"/>
      <c r="I153" s="34"/>
    </row>
    <row r="154" spans="6:9" x14ac:dyDescent="0.2">
      <c r="F154" s="34"/>
      <c r="G154" s="34"/>
      <c r="H154" s="34"/>
      <c r="I154" s="34"/>
    </row>
    <row r="155" spans="6:9" x14ac:dyDescent="0.2">
      <c r="F155" s="34"/>
      <c r="G155" s="34"/>
      <c r="H155" s="34"/>
      <c r="I155" s="34"/>
    </row>
    <row r="156" spans="6:9" x14ac:dyDescent="0.2">
      <c r="F156" s="34"/>
      <c r="G156" s="34"/>
      <c r="H156" s="34"/>
      <c r="I156" s="34"/>
    </row>
    <row r="157" spans="6:9" x14ac:dyDescent="0.2">
      <c r="F157" s="34"/>
      <c r="G157" s="34"/>
      <c r="H157" s="34"/>
      <c r="I157" s="34"/>
    </row>
    <row r="158" spans="6:9" x14ac:dyDescent="0.2">
      <c r="F158" s="34"/>
      <c r="G158" s="34"/>
      <c r="H158" s="34"/>
      <c r="I158" s="34"/>
    </row>
    <row r="159" spans="6:9" x14ac:dyDescent="0.2">
      <c r="F159" s="34"/>
      <c r="G159" s="34"/>
      <c r="H159" s="34"/>
      <c r="I159" s="34"/>
    </row>
    <row r="160" spans="6:9" x14ac:dyDescent="0.2">
      <c r="F160" s="34"/>
      <c r="G160" s="34"/>
      <c r="H160" s="34"/>
      <c r="I160" s="34"/>
    </row>
    <row r="161" spans="6:9" x14ac:dyDescent="0.2">
      <c r="F161" s="34"/>
      <c r="G161" s="34"/>
      <c r="H161" s="34"/>
      <c r="I161" s="34"/>
    </row>
    <row r="162" spans="6:9" x14ac:dyDescent="0.2">
      <c r="F162" s="34"/>
      <c r="G162" s="34"/>
      <c r="H162" s="34"/>
      <c r="I162" s="34"/>
    </row>
    <row r="163" spans="6:9" x14ac:dyDescent="0.2">
      <c r="F163" s="34"/>
      <c r="G163" s="34"/>
      <c r="H163" s="34"/>
      <c r="I163" s="34"/>
    </row>
    <row r="164" spans="6:9" x14ac:dyDescent="0.2">
      <c r="F164" s="34"/>
      <c r="G164" s="34"/>
      <c r="H164" s="34"/>
      <c r="I164" s="34"/>
    </row>
    <row r="165" spans="6:9" x14ac:dyDescent="0.2">
      <c r="F165" s="34"/>
      <c r="G165" s="34"/>
      <c r="H165" s="34"/>
      <c r="I165" s="34"/>
    </row>
    <row r="166" spans="6:9" x14ac:dyDescent="0.2">
      <c r="F166" s="34"/>
      <c r="G166" s="34"/>
      <c r="H166" s="34"/>
      <c r="I166" s="34"/>
    </row>
    <row r="167" spans="6:9" x14ac:dyDescent="0.2">
      <c r="F167" s="34"/>
      <c r="G167" s="34"/>
      <c r="H167" s="34"/>
      <c r="I167" s="34"/>
    </row>
  </sheetData>
  <mergeCells count="12">
    <mergeCell ref="H2:H3"/>
    <mergeCell ref="I2:I3"/>
    <mergeCell ref="A35:E36"/>
    <mergeCell ref="F35:F36"/>
    <mergeCell ref="G35:G36"/>
    <mergeCell ref="H35:H36"/>
    <mergeCell ref="I35:I36"/>
    <mergeCell ref="A4:C4"/>
    <mergeCell ref="D4:E4"/>
    <mergeCell ref="A2:E3"/>
    <mergeCell ref="F2:F3"/>
    <mergeCell ref="G2:G3"/>
  </mergeCells>
  <phoneticPr fontId="2"/>
  <pageMargins left="0.59" right="0.59055118110236227" top="0.59055118110236227" bottom="0.59055118110236227" header="0.51181102362204722" footer="0.51181102362204722"/>
  <pageSetup paperSize="9" scale="80" orientation="portrait" r:id="rId1"/>
  <headerFooter alignWithMargins="0"/>
  <rowBreaks count="1" manualBreakCount="1">
    <brk id="33" max="8" man="1"/>
  </rowBreaks>
  <colBreaks count="1" manualBreakCount="1">
    <brk id="9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/>
  <dimension ref="A1:K80"/>
  <sheetViews>
    <sheetView view="pageBreakPreview" zoomScale="80" zoomScaleNormal="100" zoomScaleSheetLayoutView="80" workbookViewId="0"/>
  </sheetViews>
  <sheetFormatPr defaultColWidth="8" defaultRowHeight="12" x14ac:dyDescent="0.2"/>
  <cols>
    <col min="1" max="1" width="7.36328125" style="9" customWidth="1"/>
    <col min="2" max="3" width="6.26953125" style="9" customWidth="1"/>
    <col min="4" max="7" width="12" style="9" customWidth="1"/>
    <col min="8" max="8" width="10.36328125" style="9" customWidth="1"/>
    <col min="9" max="9" width="11.90625" style="9" customWidth="1"/>
    <col min="10" max="11" width="9.36328125" style="9" customWidth="1"/>
    <col min="12" max="16384" width="8" style="9"/>
  </cols>
  <sheetData>
    <row r="1" spans="1:11" s="2" customFormat="1" ht="18.75" customHeight="1" x14ac:dyDescent="0.2">
      <c r="A1" s="57" t="s">
        <v>81</v>
      </c>
      <c r="B1" s="58"/>
      <c r="C1" s="5"/>
      <c r="D1" s="5"/>
      <c r="E1" s="5"/>
      <c r="F1" s="4"/>
      <c r="G1" s="5"/>
      <c r="H1" s="5"/>
      <c r="I1" s="5"/>
      <c r="J1" s="5" t="s">
        <v>82</v>
      </c>
      <c r="K1" s="5" t="s">
        <v>83</v>
      </c>
    </row>
    <row r="2" spans="1:11" s="62" customFormat="1" ht="15" customHeight="1" x14ac:dyDescent="0.2">
      <c r="A2" s="59"/>
      <c r="B2" s="59"/>
      <c r="C2" s="60"/>
      <c r="D2" s="311" t="s">
        <v>84</v>
      </c>
      <c r="E2" s="312"/>
      <c r="F2" s="61" t="s">
        <v>85</v>
      </c>
      <c r="G2" s="59" t="s">
        <v>86</v>
      </c>
      <c r="H2" s="313" t="s">
        <v>87</v>
      </c>
      <c r="I2" s="313" t="s">
        <v>88</v>
      </c>
      <c r="J2" s="315" t="s">
        <v>89</v>
      </c>
      <c r="K2" s="316"/>
    </row>
    <row r="3" spans="1:11" s="62" customFormat="1" ht="15" customHeight="1" x14ac:dyDescent="0.2">
      <c r="A3" s="300" t="s">
        <v>90</v>
      </c>
      <c r="B3" s="300"/>
      <c r="C3" s="308"/>
      <c r="D3" s="63" t="s">
        <v>91</v>
      </c>
      <c r="E3" s="61" t="s">
        <v>92</v>
      </c>
      <c r="F3" s="63" t="s">
        <v>93</v>
      </c>
      <c r="G3" s="64" t="s">
        <v>94</v>
      </c>
      <c r="H3" s="314"/>
      <c r="I3" s="314"/>
      <c r="J3" s="317"/>
      <c r="K3" s="317"/>
    </row>
    <row r="4" spans="1:11" s="62" customFormat="1" ht="15" customHeight="1" x14ac:dyDescent="0.2">
      <c r="A4" s="63"/>
      <c r="B4" s="63"/>
      <c r="C4" s="65"/>
      <c r="D4" s="63"/>
      <c r="E4" s="64"/>
      <c r="F4" s="64" t="s">
        <v>95</v>
      </c>
      <c r="G4" s="63" t="s">
        <v>96</v>
      </c>
      <c r="H4" s="64"/>
      <c r="I4" s="64"/>
      <c r="J4" s="66"/>
      <c r="K4" s="66"/>
    </row>
    <row r="5" spans="1:11" s="62" customFormat="1" ht="30" customHeight="1" x14ac:dyDescent="0.2">
      <c r="A5" s="63"/>
      <c r="B5" s="63"/>
      <c r="C5" s="65"/>
      <c r="D5" s="63" t="s">
        <v>97</v>
      </c>
      <c r="E5" s="64" t="s">
        <v>98</v>
      </c>
      <c r="F5" s="67" t="s">
        <v>99</v>
      </c>
      <c r="G5" s="63" t="s">
        <v>100</v>
      </c>
      <c r="H5" s="64" t="s">
        <v>101</v>
      </c>
      <c r="I5" s="68" t="s">
        <v>102</v>
      </c>
      <c r="J5" s="63"/>
      <c r="K5" s="63"/>
    </row>
    <row r="6" spans="1:11" ht="30" customHeight="1" x14ac:dyDescent="0.2">
      <c r="A6" s="309" t="s">
        <v>103</v>
      </c>
      <c r="B6" s="310"/>
      <c r="C6" s="310"/>
      <c r="D6" s="69">
        <v>13176841</v>
      </c>
      <c r="E6" s="69">
        <v>3449113</v>
      </c>
      <c r="F6" s="69">
        <v>12955829</v>
      </c>
      <c r="G6" s="69">
        <v>18067</v>
      </c>
      <c r="H6" s="69">
        <v>3122344</v>
      </c>
      <c r="I6" s="69">
        <v>10725176</v>
      </c>
      <c r="J6" s="70" t="s">
        <v>104</v>
      </c>
      <c r="K6" s="70"/>
    </row>
    <row r="7" spans="1:11" ht="30" customHeight="1" x14ac:dyDescent="0.2">
      <c r="A7" s="318" t="s">
        <v>105</v>
      </c>
      <c r="B7" s="320" t="s">
        <v>106</v>
      </c>
      <c r="C7" s="320"/>
      <c r="D7" s="71">
        <v>13147958</v>
      </c>
      <c r="E7" s="71">
        <v>3424109</v>
      </c>
      <c r="F7" s="71">
        <v>12927684</v>
      </c>
      <c r="G7" s="71">
        <v>18067</v>
      </c>
      <c r="H7" s="71">
        <v>3097340</v>
      </c>
      <c r="I7" s="71">
        <v>10683653</v>
      </c>
      <c r="J7" s="72" t="s">
        <v>107</v>
      </c>
      <c r="K7" s="72"/>
    </row>
    <row r="8" spans="1:11" ht="30" customHeight="1" x14ac:dyDescent="0.2">
      <c r="A8" s="319"/>
      <c r="B8" s="321" t="s">
        <v>108</v>
      </c>
      <c r="C8" s="321"/>
      <c r="D8" s="73">
        <v>28883</v>
      </c>
      <c r="E8" s="74">
        <v>25004</v>
      </c>
      <c r="F8" s="75">
        <v>28145</v>
      </c>
      <c r="G8" s="74" t="s">
        <v>122</v>
      </c>
      <c r="H8" s="74">
        <v>25004</v>
      </c>
      <c r="I8" s="73">
        <v>41523</v>
      </c>
      <c r="J8" s="76" t="s">
        <v>109</v>
      </c>
      <c r="K8" s="76"/>
    </row>
    <row r="9" spans="1:11" ht="30" customHeight="1" x14ac:dyDescent="0.2">
      <c r="A9" s="77"/>
      <c r="B9" s="296" t="s">
        <v>110</v>
      </c>
      <c r="C9" s="296"/>
      <c r="D9" s="78">
        <v>11461515</v>
      </c>
      <c r="E9" s="79">
        <v>2234424</v>
      </c>
      <c r="F9" s="79">
        <v>12942460</v>
      </c>
      <c r="G9" s="79" t="s">
        <v>122</v>
      </c>
      <c r="H9" s="79">
        <v>351771</v>
      </c>
      <c r="I9" s="79">
        <v>8495903</v>
      </c>
      <c r="J9" s="80" t="s">
        <v>111</v>
      </c>
      <c r="K9" s="80"/>
    </row>
    <row r="10" spans="1:11" ht="30" customHeight="1" x14ac:dyDescent="0.2">
      <c r="A10" s="81"/>
      <c r="B10" s="300" t="s">
        <v>112</v>
      </c>
      <c r="C10" s="300"/>
      <c r="D10" s="78">
        <v>11446101</v>
      </c>
      <c r="E10" s="79">
        <v>2209420</v>
      </c>
      <c r="F10" s="79">
        <v>12914315</v>
      </c>
      <c r="G10" s="79" t="s">
        <v>122</v>
      </c>
      <c r="H10" s="79">
        <v>339269</v>
      </c>
      <c r="I10" s="79">
        <v>8477969</v>
      </c>
      <c r="J10" s="302" t="s">
        <v>113</v>
      </c>
      <c r="K10" s="303"/>
    </row>
    <row r="11" spans="1:11" ht="30" customHeight="1" x14ac:dyDescent="0.2">
      <c r="A11" s="81" t="s">
        <v>114</v>
      </c>
      <c r="B11" s="296" t="s">
        <v>115</v>
      </c>
      <c r="C11" s="296"/>
      <c r="D11" s="78">
        <v>1707955</v>
      </c>
      <c r="E11" s="79">
        <v>1205059</v>
      </c>
      <c r="F11" s="82" t="s">
        <v>122</v>
      </c>
      <c r="G11" s="79">
        <v>18067</v>
      </c>
      <c r="H11" s="79">
        <v>2763202</v>
      </c>
      <c r="I11" s="79">
        <v>2227627</v>
      </c>
      <c r="J11" s="297" t="s">
        <v>116</v>
      </c>
      <c r="K11" s="298"/>
    </row>
    <row r="12" spans="1:11" ht="30" customHeight="1" x14ac:dyDescent="0.2">
      <c r="A12" s="299" t="s">
        <v>117</v>
      </c>
      <c r="B12" s="300" t="s">
        <v>112</v>
      </c>
      <c r="C12" s="301"/>
      <c r="D12" s="82">
        <v>1694486</v>
      </c>
      <c r="E12" s="79">
        <v>1205059</v>
      </c>
      <c r="F12" s="79" t="s">
        <v>122</v>
      </c>
      <c r="G12" s="82">
        <v>18067</v>
      </c>
      <c r="H12" s="82">
        <v>2750700</v>
      </c>
      <c r="I12" s="79">
        <v>2204038</v>
      </c>
      <c r="J12" s="302" t="s">
        <v>113</v>
      </c>
      <c r="K12" s="303"/>
    </row>
    <row r="13" spans="1:11" ht="30" customHeight="1" x14ac:dyDescent="0.2">
      <c r="A13" s="299"/>
      <c r="B13" s="296" t="s">
        <v>118</v>
      </c>
      <c r="C13" s="296"/>
      <c r="D13" s="82">
        <v>7371</v>
      </c>
      <c r="E13" s="79">
        <v>9630</v>
      </c>
      <c r="F13" s="79">
        <v>13369</v>
      </c>
      <c r="G13" s="82" t="s">
        <v>122</v>
      </c>
      <c r="H13" s="82">
        <v>7371</v>
      </c>
      <c r="I13" s="79">
        <v>1646</v>
      </c>
      <c r="J13" s="297" t="s">
        <v>119</v>
      </c>
      <c r="K13" s="297"/>
    </row>
    <row r="14" spans="1:11" ht="30" customHeight="1" x14ac:dyDescent="0.2">
      <c r="A14" s="83"/>
      <c r="B14" s="300" t="s">
        <v>112</v>
      </c>
      <c r="C14" s="301"/>
      <c r="D14" s="82">
        <v>7371</v>
      </c>
      <c r="E14" s="79">
        <v>9630</v>
      </c>
      <c r="F14" s="79">
        <v>13369</v>
      </c>
      <c r="G14" s="82" t="s">
        <v>122</v>
      </c>
      <c r="H14" s="82">
        <v>7371</v>
      </c>
      <c r="I14" s="79">
        <v>1646</v>
      </c>
      <c r="J14" s="302" t="s">
        <v>113</v>
      </c>
      <c r="K14" s="303"/>
    </row>
    <row r="15" spans="1:11" ht="30" customHeight="1" x14ac:dyDescent="0.2">
      <c r="A15" s="81"/>
      <c r="B15" s="296" t="s">
        <v>120</v>
      </c>
      <c r="C15" s="296"/>
      <c r="D15" s="78" t="s">
        <v>122</v>
      </c>
      <c r="E15" s="82" t="s">
        <v>122</v>
      </c>
      <c r="F15" s="79" t="s">
        <v>122</v>
      </c>
      <c r="G15" s="79" t="s">
        <v>122</v>
      </c>
      <c r="H15" s="82" t="s">
        <v>122</v>
      </c>
      <c r="I15" s="79" t="s">
        <v>122</v>
      </c>
      <c r="J15" s="80" t="s">
        <v>121</v>
      </c>
      <c r="K15" s="80"/>
    </row>
    <row r="16" spans="1:11" ht="30" customHeight="1" x14ac:dyDescent="0.2">
      <c r="A16" s="84"/>
      <c r="B16" s="304" t="s">
        <v>112</v>
      </c>
      <c r="C16" s="305"/>
      <c r="D16" s="75" t="s">
        <v>122</v>
      </c>
      <c r="E16" s="85" t="s">
        <v>122</v>
      </c>
      <c r="F16" s="85" t="s">
        <v>122</v>
      </c>
      <c r="G16" s="75" t="s">
        <v>122</v>
      </c>
      <c r="H16" s="85" t="s">
        <v>122</v>
      </c>
      <c r="I16" s="75" t="s">
        <v>122</v>
      </c>
      <c r="J16" s="306" t="s">
        <v>113</v>
      </c>
      <c r="K16" s="307"/>
    </row>
    <row r="17" spans="1:11" s="34" customFormat="1" ht="18.75" customHeight="1" x14ac:dyDescent="0.2">
      <c r="A17" s="86"/>
      <c r="B17" s="86"/>
      <c r="C17" s="86"/>
      <c r="D17" s="86"/>
      <c r="E17" s="86"/>
      <c r="F17" s="86"/>
      <c r="G17" s="293" t="s">
        <v>9</v>
      </c>
      <c r="H17" s="294"/>
      <c r="I17" s="295"/>
      <c r="J17" s="295"/>
      <c r="K17" s="295"/>
    </row>
    <row r="18" spans="1:11" s="34" customFormat="1" ht="18.75" customHeight="1" x14ac:dyDescent="0.2">
      <c r="E18" s="87"/>
    </row>
    <row r="19" spans="1:11" x14ac:dyDescent="0.2">
      <c r="G19" s="87"/>
    </row>
    <row r="21" spans="1:11" x14ac:dyDescent="0.2">
      <c r="F21" s="87"/>
    </row>
    <row r="23" spans="1:11" x14ac:dyDescent="0.2">
      <c r="F23" s="8"/>
      <c r="G23" s="8"/>
      <c r="H23" s="8"/>
    </row>
    <row r="24" spans="1:11" x14ac:dyDescent="0.2">
      <c r="F24" s="8"/>
      <c r="G24" s="87"/>
      <c r="H24" s="8"/>
      <c r="I24" s="8"/>
    </row>
    <row r="25" spans="1:11" x14ac:dyDescent="0.2">
      <c r="E25" s="8"/>
      <c r="F25" s="87"/>
      <c r="G25" s="8"/>
      <c r="H25" s="87"/>
      <c r="I25" s="8"/>
    </row>
    <row r="26" spans="1:11" x14ac:dyDescent="0.2">
      <c r="E26" s="8"/>
      <c r="F26" s="8"/>
      <c r="G26" s="8"/>
    </row>
    <row r="80" ht="5.25" customHeight="1" x14ac:dyDescent="0.2"/>
  </sheetData>
  <mergeCells count="25">
    <mergeCell ref="A3:C3"/>
    <mergeCell ref="A6:C6"/>
    <mergeCell ref="J10:K10"/>
    <mergeCell ref="D2:E2"/>
    <mergeCell ref="H2:H3"/>
    <mergeCell ref="I2:I3"/>
    <mergeCell ref="J2:K3"/>
    <mergeCell ref="A7:A8"/>
    <mergeCell ref="B7:C7"/>
    <mergeCell ref="B8:C8"/>
    <mergeCell ref="B9:C9"/>
    <mergeCell ref="B10:C10"/>
    <mergeCell ref="G17:K17"/>
    <mergeCell ref="B11:C11"/>
    <mergeCell ref="J11:K11"/>
    <mergeCell ref="A12:A13"/>
    <mergeCell ref="B12:C12"/>
    <mergeCell ref="J12:K12"/>
    <mergeCell ref="B13:C13"/>
    <mergeCell ref="J13:K13"/>
    <mergeCell ref="B14:C14"/>
    <mergeCell ref="J14:K14"/>
    <mergeCell ref="B15:C15"/>
    <mergeCell ref="B16:C16"/>
    <mergeCell ref="J16:K16"/>
  </mergeCells>
  <phoneticPr fontId="2"/>
  <pageMargins left="0.59055118110236227" right="0.59055118110236227" top="0.59055118110236227" bottom="0.59055118110236227" header="0.51181102362204722" footer="0.51181102362204722"/>
  <pageSetup paperSize="9" scale="82" orientation="portrait" horizontalDpi="4294967292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7"/>
  <dimension ref="A1:S76"/>
  <sheetViews>
    <sheetView zoomScaleNormal="100" workbookViewId="0"/>
  </sheetViews>
  <sheetFormatPr defaultColWidth="8" defaultRowHeight="12" x14ac:dyDescent="0.2"/>
  <cols>
    <col min="1" max="1" width="3.26953125" style="9" customWidth="1"/>
    <col min="2" max="2" width="15.6328125" style="9" customWidth="1"/>
    <col min="3" max="11" width="9.7265625" style="9" customWidth="1"/>
    <col min="12" max="12" width="10.7265625" style="9" customWidth="1"/>
    <col min="13" max="18" width="9.7265625" style="9" customWidth="1"/>
    <col min="19" max="19" width="28.453125" style="9" customWidth="1"/>
    <col min="20" max="16384" width="8" style="9"/>
  </cols>
  <sheetData>
    <row r="1" spans="1:19" s="2" customFormat="1" ht="18.75" customHeight="1" x14ac:dyDescent="0.2">
      <c r="A1" s="88" t="s">
        <v>123</v>
      </c>
      <c r="B1" s="88"/>
      <c r="G1" s="89"/>
      <c r="S1" s="90"/>
    </row>
    <row r="2" spans="1:19" s="2" customFormat="1" ht="18.75" customHeight="1" thickBot="1" x14ac:dyDescent="0.25">
      <c r="A2" s="91" t="s">
        <v>124</v>
      </c>
      <c r="B2" s="91"/>
      <c r="C2" s="91"/>
      <c r="D2" s="92"/>
      <c r="E2" s="92"/>
      <c r="F2" s="92"/>
      <c r="G2" s="92"/>
      <c r="H2" s="92"/>
      <c r="I2" s="92"/>
      <c r="J2" s="92"/>
      <c r="K2" s="93"/>
      <c r="L2" s="94"/>
      <c r="M2" s="94"/>
      <c r="N2" s="94"/>
      <c r="O2" s="95"/>
      <c r="P2" s="94"/>
      <c r="Q2" s="92"/>
      <c r="R2" s="94"/>
      <c r="S2" s="96" t="s">
        <v>125</v>
      </c>
    </row>
    <row r="3" spans="1:19" s="34" customFormat="1" ht="15" customHeight="1" x14ac:dyDescent="0.2">
      <c r="A3" s="97"/>
      <c r="B3" s="98"/>
      <c r="C3" s="97"/>
      <c r="D3" s="99"/>
      <c r="E3" s="99"/>
      <c r="F3" s="99"/>
      <c r="G3" s="99"/>
      <c r="H3" s="99"/>
      <c r="I3" s="99"/>
      <c r="J3" s="99"/>
      <c r="K3" s="99"/>
      <c r="L3" s="98"/>
      <c r="M3" s="100"/>
      <c r="N3" s="100"/>
      <c r="O3" s="101"/>
      <c r="P3" s="100"/>
      <c r="Q3" s="97"/>
      <c r="R3" s="97"/>
      <c r="S3" s="102"/>
    </row>
    <row r="4" spans="1:19" s="34" customFormat="1" ht="15" customHeight="1" x14ac:dyDescent="0.2">
      <c r="A4" s="322" t="s">
        <v>126</v>
      </c>
      <c r="B4" s="323"/>
      <c r="C4" s="103" t="s">
        <v>127</v>
      </c>
      <c r="D4" s="104" t="s">
        <v>128</v>
      </c>
      <c r="E4" s="104" t="s">
        <v>129</v>
      </c>
      <c r="F4" s="104" t="s">
        <v>130</v>
      </c>
      <c r="G4" s="104" t="s">
        <v>131</v>
      </c>
      <c r="H4" s="104" t="s">
        <v>132</v>
      </c>
      <c r="I4" s="104" t="s">
        <v>133</v>
      </c>
      <c r="J4" s="105"/>
      <c r="K4" s="105"/>
      <c r="L4" s="106" t="s">
        <v>134</v>
      </c>
      <c r="M4" s="104" t="s">
        <v>135</v>
      </c>
      <c r="N4" s="104" t="s">
        <v>136</v>
      </c>
      <c r="O4" s="107" t="s">
        <v>137</v>
      </c>
      <c r="P4" s="108" t="s">
        <v>138</v>
      </c>
      <c r="Q4" s="105"/>
      <c r="R4" s="109"/>
      <c r="S4" s="103"/>
    </row>
    <row r="5" spans="1:19" s="34" customFormat="1" ht="15" customHeight="1" x14ac:dyDescent="0.2">
      <c r="A5" s="103"/>
      <c r="B5" s="106"/>
      <c r="C5" s="103"/>
      <c r="D5" s="104" t="s">
        <v>139</v>
      </c>
      <c r="E5" s="104" t="s">
        <v>139</v>
      </c>
      <c r="F5" s="104" t="s">
        <v>140</v>
      </c>
      <c r="G5" s="104"/>
      <c r="H5" s="104"/>
      <c r="I5" s="104" t="s">
        <v>139</v>
      </c>
      <c r="J5" s="104" t="s">
        <v>141</v>
      </c>
      <c r="K5" s="110" t="s">
        <v>142</v>
      </c>
      <c r="L5" s="106"/>
      <c r="M5" s="107"/>
      <c r="N5" s="107"/>
      <c r="O5" s="107"/>
      <c r="P5" s="107"/>
      <c r="Q5" s="107" t="s">
        <v>143</v>
      </c>
      <c r="R5" s="107" t="s">
        <v>144</v>
      </c>
      <c r="S5" s="103"/>
    </row>
    <row r="6" spans="1:19" s="34" customFormat="1" ht="35.15" customHeight="1" x14ac:dyDescent="0.2">
      <c r="A6" s="105"/>
      <c r="B6" s="109"/>
      <c r="C6" s="111" t="s">
        <v>145</v>
      </c>
      <c r="D6" s="112" t="s">
        <v>146</v>
      </c>
      <c r="E6" s="112" t="s">
        <v>147</v>
      </c>
      <c r="F6" s="112" t="s">
        <v>148</v>
      </c>
      <c r="G6" s="112" t="s">
        <v>149</v>
      </c>
      <c r="H6" s="112" t="s">
        <v>150</v>
      </c>
      <c r="I6" s="112" t="s">
        <v>151</v>
      </c>
      <c r="J6" s="112" t="s">
        <v>152</v>
      </c>
      <c r="K6" s="113" t="s">
        <v>153</v>
      </c>
      <c r="L6" s="114" t="s">
        <v>154</v>
      </c>
      <c r="M6" s="112" t="s">
        <v>155</v>
      </c>
      <c r="N6" s="112" t="s">
        <v>156</v>
      </c>
      <c r="O6" s="112" t="s">
        <v>157</v>
      </c>
      <c r="P6" s="112" t="s">
        <v>158</v>
      </c>
      <c r="Q6" s="112" t="s">
        <v>139</v>
      </c>
      <c r="R6" s="112" t="s">
        <v>139</v>
      </c>
      <c r="S6" s="115" t="s">
        <v>89</v>
      </c>
    </row>
    <row r="7" spans="1:19" s="34" customFormat="1" ht="15" customHeight="1" x14ac:dyDescent="0.2">
      <c r="A7" s="116"/>
      <c r="B7" s="117"/>
      <c r="C7" s="118"/>
      <c r="D7" s="118"/>
      <c r="E7" s="118"/>
      <c r="F7" s="118"/>
      <c r="G7" s="118"/>
      <c r="H7" s="118"/>
      <c r="I7" s="118"/>
      <c r="J7" s="118"/>
      <c r="K7" s="119"/>
      <c r="L7" s="120"/>
      <c r="M7" s="118"/>
      <c r="N7" s="118"/>
      <c r="O7" s="118"/>
      <c r="P7" s="118"/>
      <c r="Q7" s="118"/>
      <c r="R7" s="118"/>
      <c r="S7" s="121"/>
    </row>
    <row r="8" spans="1:19" s="34" customFormat="1" ht="45" customHeight="1" x14ac:dyDescent="0.2">
      <c r="A8" s="324" t="s">
        <v>159</v>
      </c>
      <c r="B8" s="325"/>
      <c r="C8" s="122">
        <v>8874159</v>
      </c>
      <c r="D8" s="122">
        <v>1537434</v>
      </c>
      <c r="E8" s="122">
        <v>1288093</v>
      </c>
      <c r="F8" s="122">
        <v>923214</v>
      </c>
      <c r="G8" s="122">
        <v>1892764</v>
      </c>
      <c r="H8" s="122">
        <v>1413262</v>
      </c>
      <c r="I8" s="122">
        <v>1819392</v>
      </c>
      <c r="J8" s="122">
        <v>688415</v>
      </c>
      <c r="K8" s="123">
        <v>1130977</v>
      </c>
      <c r="L8" s="124">
        <v>501781</v>
      </c>
      <c r="M8" s="122">
        <v>223035</v>
      </c>
      <c r="N8" s="122">
        <v>9829</v>
      </c>
      <c r="O8" s="122">
        <v>16075</v>
      </c>
      <c r="P8" s="122">
        <v>1987530</v>
      </c>
      <c r="Q8" s="122">
        <v>1318251</v>
      </c>
      <c r="R8" s="122">
        <v>669279</v>
      </c>
      <c r="S8" s="125" t="s">
        <v>160</v>
      </c>
    </row>
    <row r="9" spans="1:19" s="34" customFormat="1" ht="45" customHeight="1" x14ac:dyDescent="0.2">
      <c r="A9" s="116"/>
      <c r="B9" s="126" t="s">
        <v>161</v>
      </c>
      <c r="C9" s="127">
        <v>5028069</v>
      </c>
      <c r="D9" s="127">
        <v>761960</v>
      </c>
      <c r="E9" s="127">
        <v>929035</v>
      </c>
      <c r="F9" s="127">
        <v>656493</v>
      </c>
      <c r="G9" s="127">
        <v>773845</v>
      </c>
      <c r="H9" s="127">
        <v>791689</v>
      </c>
      <c r="I9" s="122">
        <v>1115047</v>
      </c>
      <c r="J9" s="122">
        <v>300664</v>
      </c>
      <c r="K9" s="123">
        <v>814383</v>
      </c>
      <c r="L9" s="124">
        <v>176928</v>
      </c>
      <c r="M9" s="127">
        <v>166792</v>
      </c>
      <c r="N9" s="127" t="s">
        <v>122</v>
      </c>
      <c r="O9" s="127">
        <v>5045</v>
      </c>
      <c r="P9" s="122">
        <v>220150</v>
      </c>
      <c r="Q9" s="122">
        <v>77690</v>
      </c>
      <c r="R9" s="122">
        <v>142460</v>
      </c>
      <c r="S9" s="121" t="s">
        <v>162</v>
      </c>
    </row>
    <row r="10" spans="1:19" s="34" customFormat="1" ht="45" customHeight="1" x14ac:dyDescent="0.2">
      <c r="A10" s="116"/>
      <c r="B10" s="126" t="s">
        <v>163</v>
      </c>
      <c r="C10" s="122">
        <v>3846090</v>
      </c>
      <c r="D10" s="122">
        <v>775474</v>
      </c>
      <c r="E10" s="122">
        <v>359058</v>
      </c>
      <c r="F10" s="122">
        <v>266721</v>
      </c>
      <c r="G10" s="122">
        <v>1118919</v>
      </c>
      <c r="H10" s="122">
        <v>621573</v>
      </c>
      <c r="I10" s="122">
        <v>704345</v>
      </c>
      <c r="J10" s="122">
        <v>387751</v>
      </c>
      <c r="K10" s="123">
        <v>316594</v>
      </c>
      <c r="L10" s="124">
        <v>324853</v>
      </c>
      <c r="M10" s="122">
        <v>56243</v>
      </c>
      <c r="N10" s="122">
        <v>9829</v>
      </c>
      <c r="O10" s="122">
        <v>11030</v>
      </c>
      <c r="P10" s="122">
        <v>1767380</v>
      </c>
      <c r="Q10" s="122">
        <v>1240561</v>
      </c>
      <c r="R10" s="122">
        <v>526819</v>
      </c>
      <c r="S10" s="121" t="s">
        <v>164</v>
      </c>
    </row>
    <row r="11" spans="1:19" s="34" customFormat="1" ht="45" customHeight="1" x14ac:dyDescent="0.2">
      <c r="A11" s="324" t="s">
        <v>165</v>
      </c>
      <c r="B11" s="325"/>
      <c r="C11" s="122">
        <v>15045280</v>
      </c>
      <c r="D11" s="122">
        <v>4037426</v>
      </c>
      <c r="E11" s="122">
        <v>3193538</v>
      </c>
      <c r="F11" s="122">
        <v>1038288</v>
      </c>
      <c r="G11" s="122">
        <v>830817</v>
      </c>
      <c r="H11" s="122">
        <v>3425361</v>
      </c>
      <c r="I11" s="122">
        <v>2519850</v>
      </c>
      <c r="J11" s="122">
        <v>780680</v>
      </c>
      <c r="K11" s="123">
        <v>1739170</v>
      </c>
      <c r="L11" s="124">
        <v>234905</v>
      </c>
      <c r="M11" s="122">
        <v>214248</v>
      </c>
      <c r="N11" s="122">
        <v>6295</v>
      </c>
      <c r="O11" s="122">
        <v>8353</v>
      </c>
      <c r="P11" s="122">
        <v>1094186</v>
      </c>
      <c r="Q11" s="122">
        <v>807865</v>
      </c>
      <c r="R11" s="122">
        <v>286321</v>
      </c>
      <c r="S11" s="125" t="s">
        <v>166</v>
      </c>
    </row>
    <row r="12" spans="1:19" s="34" customFormat="1" ht="45" customHeight="1" x14ac:dyDescent="0.2">
      <c r="A12" s="116"/>
      <c r="B12" s="126" t="s">
        <v>167</v>
      </c>
      <c r="C12" s="122">
        <v>11974898</v>
      </c>
      <c r="D12" s="122">
        <v>3614826</v>
      </c>
      <c r="E12" s="122">
        <v>1060462</v>
      </c>
      <c r="F12" s="122">
        <v>1034242</v>
      </c>
      <c r="G12" s="122">
        <v>706288</v>
      </c>
      <c r="H12" s="122">
        <v>3271816</v>
      </c>
      <c r="I12" s="122">
        <v>2287264</v>
      </c>
      <c r="J12" s="122">
        <v>751383</v>
      </c>
      <c r="K12" s="123">
        <v>1535881</v>
      </c>
      <c r="L12" s="124">
        <v>227918</v>
      </c>
      <c r="M12" s="122">
        <v>212226</v>
      </c>
      <c r="N12" s="122">
        <v>5376</v>
      </c>
      <c r="O12" s="122">
        <v>5648</v>
      </c>
      <c r="P12" s="122">
        <v>262955</v>
      </c>
      <c r="Q12" s="122">
        <v>138605</v>
      </c>
      <c r="R12" s="122">
        <v>124350</v>
      </c>
      <c r="S12" s="121" t="s">
        <v>168</v>
      </c>
    </row>
    <row r="13" spans="1:19" s="34" customFormat="1" ht="45" customHeight="1" x14ac:dyDescent="0.2">
      <c r="A13" s="116"/>
      <c r="B13" s="126" t="s">
        <v>169</v>
      </c>
      <c r="C13" s="122">
        <v>2889054</v>
      </c>
      <c r="D13" s="122">
        <v>329233</v>
      </c>
      <c r="E13" s="122">
        <v>2133076</v>
      </c>
      <c r="F13" s="127" t="s">
        <v>122</v>
      </c>
      <c r="G13" s="128">
        <v>116073</v>
      </c>
      <c r="H13" s="127">
        <v>107383</v>
      </c>
      <c r="I13" s="122">
        <v>203289</v>
      </c>
      <c r="J13" s="127" t="s">
        <v>122</v>
      </c>
      <c r="K13" s="123">
        <v>203289</v>
      </c>
      <c r="L13" s="124">
        <v>6987</v>
      </c>
      <c r="M13" s="127" t="s">
        <v>122</v>
      </c>
      <c r="N13" s="122">
        <v>198</v>
      </c>
      <c r="O13" s="122">
        <v>2705</v>
      </c>
      <c r="P13" s="122">
        <v>828655</v>
      </c>
      <c r="Q13" s="122">
        <v>669260</v>
      </c>
      <c r="R13" s="122">
        <v>159395</v>
      </c>
      <c r="S13" s="121" t="s">
        <v>170</v>
      </c>
    </row>
    <row r="14" spans="1:19" s="34" customFormat="1" ht="45" customHeight="1" x14ac:dyDescent="0.2">
      <c r="A14" s="116"/>
      <c r="B14" s="126" t="s">
        <v>171</v>
      </c>
      <c r="C14" s="122">
        <v>2215</v>
      </c>
      <c r="D14" s="127" t="s">
        <v>122</v>
      </c>
      <c r="E14" s="127" t="s">
        <v>122</v>
      </c>
      <c r="F14" s="127" t="s">
        <v>122</v>
      </c>
      <c r="G14" s="127">
        <v>820</v>
      </c>
      <c r="H14" s="127">
        <v>160</v>
      </c>
      <c r="I14" s="122">
        <v>1235</v>
      </c>
      <c r="J14" s="127">
        <v>1235</v>
      </c>
      <c r="K14" s="123" t="s">
        <v>122</v>
      </c>
      <c r="L14" s="124" t="s">
        <v>122</v>
      </c>
      <c r="M14" s="128" t="s">
        <v>122</v>
      </c>
      <c r="N14" s="122">
        <v>721</v>
      </c>
      <c r="O14" s="127" t="s">
        <v>122</v>
      </c>
      <c r="P14" s="122">
        <v>2576</v>
      </c>
      <c r="Q14" s="127" t="s">
        <v>122</v>
      </c>
      <c r="R14" s="122">
        <v>2576</v>
      </c>
      <c r="S14" s="121" t="s">
        <v>172</v>
      </c>
    </row>
    <row r="15" spans="1:19" s="34" customFormat="1" ht="45" customHeight="1" x14ac:dyDescent="0.2">
      <c r="A15" s="116"/>
      <c r="B15" s="126" t="s">
        <v>173</v>
      </c>
      <c r="C15" s="127" t="s">
        <v>122</v>
      </c>
      <c r="D15" s="127" t="s">
        <v>122</v>
      </c>
      <c r="E15" s="127" t="s">
        <v>122</v>
      </c>
      <c r="F15" s="127" t="s">
        <v>122</v>
      </c>
      <c r="G15" s="127" t="s">
        <v>122</v>
      </c>
      <c r="H15" s="127" t="s">
        <v>122</v>
      </c>
      <c r="I15" s="127" t="s">
        <v>122</v>
      </c>
      <c r="J15" s="127" t="s">
        <v>122</v>
      </c>
      <c r="K15" s="129" t="s">
        <v>122</v>
      </c>
      <c r="L15" s="128" t="s">
        <v>122</v>
      </c>
      <c r="M15" s="127" t="s">
        <v>122</v>
      </c>
      <c r="N15" s="127" t="s">
        <v>122</v>
      </c>
      <c r="O15" s="127" t="s">
        <v>122</v>
      </c>
      <c r="P15" s="122" t="s">
        <v>122</v>
      </c>
      <c r="Q15" s="122" t="s">
        <v>122</v>
      </c>
      <c r="R15" s="122" t="s">
        <v>122</v>
      </c>
      <c r="S15" s="121" t="s">
        <v>174</v>
      </c>
    </row>
    <row r="16" spans="1:19" s="34" customFormat="1" ht="45" customHeight="1" x14ac:dyDescent="0.2">
      <c r="A16" s="121"/>
      <c r="B16" s="126" t="s">
        <v>175</v>
      </c>
      <c r="C16" s="122">
        <v>179113</v>
      </c>
      <c r="D16" s="122">
        <v>93367</v>
      </c>
      <c r="E16" s="127" t="s">
        <v>122</v>
      </c>
      <c r="F16" s="122">
        <v>4046</v>
      </c>
      <c r="G16" s="122">
        <v>7636</v>
      </c>
      <c r="H16" s="122">
        <v>46002</v>
      </c>
      <c r="I16" s="122">
        <v>28062</v>
      </c>
      <c r="J16" s="122">
        <v>28062</v>
      </c>
      <c r="K16" s="129" t="s">
        <v>122</v>
      </c>
      <c r="L16" s="128" t="s">
        <v>122</v>
      </c>
      <c r="M16" s="127">
        <v>2022</v>
      </c>
      <c r="N16" s="127" t="s">
        <v>122</v>
      </c>
      <c r="O16" s="127" t="s">
        <v>122</v>
      </c>
      <c r="P16" s="127" t="s">
        <v>122</v>
      </c>
      <c r="Q16" s="127" t="s">
        <v>122</v>
      </c>
      <c r="R16" s="127" t="s">
        <v>122</v>
      </c>
      <c r="S16" s="121" t="s">
        <v>176</v>
      </c>
    </row>
    <row r="17" spans="1:19" s="34" customFormat="1" ht="45" customHeight="1" x14ac:dyDescent="0.2">
      <c r="A17" s="324" t="s">
        <v>177</v>
      </c>
      <c r="B17" s="325"/>
      <c r="C17" s="122">
        <v>14721621</v>
      </c>
      <c r="D17" s="122">
        <v>4016080</v>
      </c>
      <c r="E17" s="122">
        <v>2967837</v>
      </c>
      <c r="F17" s="122">
        <v>1119355</v>
      </c>
      <c r="G17" s="122">
        <v>533620</v>
      </c>
      <c r="H17" s="122">
        <v>3576664</v>
      </c>
      <c r="I17" s="122">
        <v>2508065</v>
      </c>
      <c r="J17" s="122">
        <v>770556</v>
      </c>
      <c r="K17" s="123">
        <v>1737509</v>
      </c>
      <c r="L17" s="124">
        <v>272215</v>
      </c>
      <c r="M17" s="122">
        <v>234370</v>
      </c>
      <c r="N17" s="122">
        <v>6605</v>
      </c>
      <c r="O17" s="122">
        <v>7166</v>
      </c>
      <c r="P17" s="122">
        <v>999190</v>
      </c>
      <c r="Q17" s="122">
        <v>738697</v>
      </c>
      <c r="R17" s="122">
        <v>260493</v>
      </c>
      <c r="S17" s="125" t="s">
        <v>178</v>
      </c>
    </row>
    <row r="18" spans="1:19" s="34" customFormat="1" ht="45" customHeight="1" x14ac:dyDescent="0.2">
      <c r="A18" s="116"/>
      <c r="B18" s="126" t="s">
        <v>179</v>
      </c>
      <c r="C18" s="122">
        <v>11473448</v>
      </c>
      <c r="D18" s="122">
        <v>3730540</v>
      </c>
      <c r="E18" s="122">
        <v>2847903</v>
      </c>
      <c r="F18" s="122">
        <v>367648</v>
      </c>
      <c r="G18" s="122">
        <v>444898</v>
      </c>
      <c r="H18" s="122">
        <v>2641513</v>
      </c>
      <c r="I18" s="122">
        <v>1440946</v>
      </c>
      <c r="J18" s="122">
        <v>729421</v>
      </c>
      <c r="K18" s="123">
        <v>711525</v>
      </c>
      <c r="L18" s="124">
        <v>187423</v>
      </c>
      <c r="M18" s="122">
        <v>174343</v>
      </c>
      <c r="N18" s="122">
        <v>4715</v>
      </c>
      <c r="O18" s="122">
        <v>2455</v>
      </c>
      <c r="P18" s="122">
        <v>803661</v>
      </c>
      <c r="Q18" s="122">
        <v>648355</v>
      </c>
      <c r="R18" s="122">
        <v>155306</v>
      </c>
      <c r="S18" s="121" t="s">
        <v>180</v>
      </c>
    </row>
    <row r="19" spans="1:19" s="34" customFormat="1" ht="45" customHeight="1" x14ac:dyDescent="0.2">
      <c r="A19" s="116"/>
      <c r="B19" s="126" t="s">
        <v>181</v>
      </c>
      <c r="C19" s="122">
        <v>2956064</v>
      </c>
      <c r="D19" s="122">
        <v>285371</v>
      </c>
      <c r="E19" s="127" t="s">
        <v>122</v>
      </c>
      <c r="F19" s="122">
        <v>750697</v>
      </c>
      <c r="G19" s="122">
        <v>73600</v>
      </c>
      <c r="H19" s="122">
        <v>935066</v>
      </c>
      <c r="I19" s="122">
        <v>911330</v>
      </c>
      <c r="J19" s="122">
        <v>30367</v>
      </c>
      <c r="K19" s="123">
        <v>880963</v>
      </c>
      <c r="L19" s="124">
        <v>69314</v>
      </c>
      <c r="M19" s="127">
        <v>3000</v>
      </c>
      <c r="N19" s="122">
        <v>55</v>
      </c>
      <c r="O19" s="122">
        <v>4585</v>
      </c>
      <c r="P19" s="127">
        <v>24449</v>
      </c>
      <c r="Q19" s="127">
        <v>22947</v>
      </c>
      <c r="R19" s="127">
        <v>1502</v>
      </c>
      <c r="S19" s="121" t="s">
        <v>182</v>
      </c>
    </row>
    <row r="20" spans="1:19" s="34" customFormat="1" ht="45" customHeight="1" x14ac:dyDescent="0.2">
      <c r="A20" s="116"/>
      <c r="B20" s="126" t="s">
        <v>183</v>
      </c>
      <c r="C20" s="122">
        <v>97420</v>
      </c>
      <c r="D20" s="127">
        <v>146</v>
      </c>
      <c r="E20" s="127">
        <v>73337</v>
      </c>
      <c r="F20" s="127">
        <v>1010</v>
      </c>
      <c r="G20" s="122">
        <v>10413</v>
      </c>
      <c r="H20" s="122" t="s">
        <v>122</v>
      </c>
      <c r="I20" s="122">
        <v>12514</v>
      </c>
      <c r="J20" s="122" t="s">
        <v>122</v>
      </c>
      <c r="K20" s="129">
        <v>12514</v>
      </c>
      <c r="L20" s="124">
        <v>691</v>
      </c>
      <c r="M20" s="122" t="s">
        <v>122</v>
      </c>
      <c r="N20" s="127" t="s">
        <v>122</v>
      </c>
      <c r="O20" s="127" t="s">
        <v>122</v>
      </c>
      <c r="P20" s="127">
        <v>30136</v>
      </c>
      <c r="Q20" s="127">
        <v>2773</v>
      </c>
      <c r="R20" s="127">
        <v>27363</v>
      </c>
      <c r="S20" s="121" t="s">
        <v>184</v>
      </c>
    </row>
    <row r="21" spans="1:19" s="34" customFormat="1" ht="45" customHeight="1" x14ac:dyDescent="0.2">
      <c r="A21" s="116"/>
      <c r="B21" s="126" t="s">
        <v>185</v>
      </c>
      <c r="C21" s="122">
        <v>124631</v>
      </c>
      <c r="D21" s="122">
        <v>23</v>
      </c>
      <c r="E21" s="122">
        <v>1909</v>
      </c>
      <c r="F21" s="127" t="s">
        <v>122</v>
      </c>
      <c r="G21" s="122">
        <v>4709</v>
      </c>
      <c r="H21" s="122">
        <v>85</v>
      </c>
      <c r="I21" s="122">
        <v>117905</v>
      </c>
      <c r="J21" s="122">
        <v>10768</v>
      </c>
      <c r="K21" s="123">
        <v>107137</v>
      </c>
      <c r="L21" s="124">
        <v>5136</v>
      </c>
      <c r="M21" s="122">
        <v>57027</v>
      </c>
      <c r="N21" s="127" t="s">
        <v>122</v>
      </c>
      <c r="O21" s="122" t="s">
        <v>122</v>
      </c>
      <c r="P21" s="122">
        <v>13479</v>
      </c>
      <c r="Q21" s="122">
        <v>1247</v>
      </c>
      <c r="R21" s="122">
        <v>12232</v>
      </c>
      <c r="S21" s="121" t="s">
        <v>186</v>
      </c>
    </row>
    <row r="22" spans="1:19" s="34" customFormat="1" ht="45" customHeight="1" x14ac:dyDescent="0.2">
      <c r="A22" s="116"/>
      <c r="B22" s="126" t="s">
        <v>187</v>
      </c>
      <c r="C22" s="122">
        <v>70058</v>
      </c>
      <c r="D22" s="127" t="s">
        <v>122</v>
      </c>
      <c r="E22" s="127">
        <v>44688</v>
      </c>
      <c r="F22" s="127" t="s">
        <v>122</v>
      </c>
      <c r="G22" s="127" t="s">
        <v>122</v>
      </c>
      <c r="H22" s="127" t="s">
        <v>122</v>
      </c>
      <c r="I22" s="122">
        <v>25370</v>
      </c>
      <c r="J22" s="127" t="s">
        <v>122</v>
      </c>
      <c r="K22" s="123">
        <v>25370</v>
      </c>
      <c r="L22" s="128">
        <v>9651</v>
      </c>
      <c r="M22" s="127" t="s">
        <v>122</v>
      </c>
      <c r="N22" s="127">
        <v>1835</v>
      </c>
      <c r="O22" s="127">
        <v>126</v>
      </c>
      <c r="P22" s="127">
        <v>127465</v>
      </c>
      <c r="Q22" s="127">
        <v>63375</v>
      </c>
      <c r="R22" s="127">
        <v>64090</v>
      </c>
      <c r="S22" s="121" t="s">
        <v>188</v>
      </c>
    </row>
    <row r="23" spans="1:19" s="34" customFormat="1" ht="45" customHeight="1" x14ac:dyDescent="0.2">
      <c r="A23" s="324" t="s">
        <v>189</v>
      </c>
      <c r="B23" s="325"/>
      <c r="C23" s="122">
        <v>9197818</v>
      </c>
      <c r="D23" s="122">
        <v>1558780</v>
      </c>
      <c r="E23" s="122">
        <v>1513794</v>
      </c>
      <c r="F23" s="122">
        <v>842147</v>
      </c>
      <c r="G23" s="122">
        <v>2189961</v>
      </c>
      <c r="H23" s="122">
        <v>1261959</v>
      </c>
      <c r="I23" s="122">
        <v>1831177</v>
      </c>
      <c r="J23" s="122">
        <v>698539</v>
      </c>
      <c r="K23" s="129">
        <v>1132638</v>
      </c>
      <c r="L23" s="124">
        <v>464471</v>
      </c>
      <c r="M23" s="122">
        <v>202913</v>
      </c>
      <c r="N23" s="127">
        <v>9519</v>
      </c>
      <c r="O23" s="127">
        <v>17262</v>
      </c>
      <c r="P23" s="122">
        <v>2082526</v>
      </c>
      <c r="Q23" s="122">
        <v>1387419</v>
      </c>
      <c r="R23" s="122">
        <v>695107</v>
      </c>
      <c r="S23" s="125" t="s">
        <v>190</v>
      </c>
    </row>
    <row r="24" spans="1:19" s="34" customFormat="1" ht="45" customHeight="1" x14ac:dyDescent="0.2">
      <c r="A24" s="130"/>
      <c r="B24" s="131" t="s">
        <v>191</v>
      </c>
      <c r="C24" s="122">
        <v>5044758</v>
      </c>
      <c r="D24" s="127">
        <v>775701</v>
      </c>
      <c r="E24" s="127">
        <v>1090248</v>
      </c>
      <c r="F24" s="127">
        <v>573483</v>
      </c>
      <c r="G24" s="127">
        <v>924918</v>
      </c>
      <c r="H24" s="122">
        <v>641004</v>
      </c>
      <c r="I24" s="122">
        <v>1039404</v>
      </c>
      <c r="J24" s="122">
        <v>286717</v>
      </c>
      <c r="K24" s="123">
        <v>752687</v>
      </c>
      <c r="L24" s="124">
        <v>148985</v>
      </c>
      <c r="M24" s="122">
        <v>147674</v>
      </c>
      <c r="N24" s="127" t="s">
        <v>122</v>
      </c>
      <c r="O24" s="127">
        <v>6006</v>
      </c>
      <c r="P24" s="122">
        <v>214835</v>
      </c>
      <c r="Q24" s="127">
        <v>71113</v>
      </c>
      <c r="R24" s="122">
        <v>143722</v>
      </c>
      <c r="S24" s="121" t="s">
        <v>162</v>
      </c>
    </row>
    <row r="25" spans="1:19" s="34" customFormat="1" ht="45" customHeight="1" x14ac:dyDescent="0.2">
      <c r="A25" s="116"/>
      <c r="B25" s="126" t="s">
        <v>192</v>
      </c>
      <c r="C25" s="122">
        <v>4153060</v>
      </c>
      <c r="D25" s="127">
        <v>783079</v>
      </c>
      <c r="E25" s="122">
        <v>423546</v>
      </c>
      <c r="F25" s="127">
        <v>268664</v>
      </c>
      <c r="G25" s="127">
        <v>1265043</v>
      </c>
      <c r="H25" s="127">
        <v>620955</v>
      </c>
      <c r="I25" s="122">
        <v>791773</v>
      </c>
      <c r="J25" s="122">
        <v>411822</v>
      </c>
      <c r="K25" s="129">
        <v>379951</v>
      </c>
      <c r="L25" s="124">
        <v>315486</v>
      </c>
      <c r="M25" s="122">
        <v>55239</v>
      </c>
      <c r="N25" s="122">
        <v>9519</v>
      </c>
      <c r="O25" s="122">
        <v>11256</v>
      </c>
      <c r="P25" s="122">
        <v>1867691</v>
      </c>
      <c r="Q25" s="122">
        <v>1316306</v>
      </c>
      <c r="R25" s="122">
        <v>551385</v>
      </c>
      <c r="S25" s="121" t="s">
        <v>164</v>
      </c>
    </row>
    <row r="26" spans="1:19" s="34" customFormat="1" ht="15" customHeight="1" thickBot="1" x14ac:dyDescent="0.25">
      <c r="A26" s="132" t="s">
        <v>193</v>
      </c>
      <c r="B26" s="133" t="s">
        <v>193</v>
      </c>
      <c r="C26" s="134"/>
      <c r="D26" s="134"/>
      <c r="E26" s="134"/>
      <c r="F26" s="134"/>
      <c r="G26" s="134"/>
      <c r="H26" s="134"/>
      <c r="I26" s="134"/>
      <c r="J26" s="134"/>
      <c r="K26" s="135"/>
      <c r="L26" s="136"/>
      <c r="M26" s="134"/>
      <c r="N26" s="134"/>
      <c r="O26" s="134"/>
      <c r="P26" s="134"/>
      <c r="Q26" s="134"/>
      <c r="R26" s="134"/>
      <c r="S26" s="137"/>
    </row>
    <row r="27" spans="1:19" ht="18.75" customHeight="1" x14ac:dyDescent="0.2">
      <c r="A27" s="138" t="s">
        <v>194</v>
      </c>
      <c r="S27" s="139"/>
    </row>
    <row r="28" spans="1:19" x14ac:dyDescent="0.2">
      <c r="A28" s="140" t="s">
        <v>9</v>
      </c>
      <c r="S28" s="141" t="s">
        <v>9</v>
      </c>
    </row>
    <row r="76" ht="5.25" customHeight="1" x14ac:dyDescent="0.2"/>
  </sheetData>
  <mergeCells count="5">
    <mergeCell ref="A4:B4"/>
    <mergeCell ref="A8:B8"/>
    <mergeCell ref="A11:B11"/>
    <mergeCell ref="A17:B17"/>
    <mergeCell ref="A23:B23"/>
  </mergeCells>
  <phoneticPr fontId="2"/>
  <pageMargins left="0.59055118110236227" right="0.59055118110236227" top="0.46" bottom="0.33" header="0.2" footer="0.23"/>
  <pageSetup paperSize="9" scale="74" fitToWidth="0" orientation="portrait" r:id="rId1"/>
  <headerFooter alignWithMargins="0"/>
  <colBreaks count="1" manualBreakCount="1">
    <brk id="11" max="27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2"/>
  <dimension ref="A1:S78"/>
  <sheetViews>
    <sheetView zoomScaleNormal="100" workbookViewId="0"/>
  </sheetViews>
  <sheetFormatPr defaultColWidth="8" defaultRowHeight="12" x14ac:dyDescent="0.2"/>
  <cols>
    <col min="1" max="1" width="3.26953125" style="9" customWidth="1"/>
    <col min="2" max="2" width="15.6328125" style="9" customWidth="1"/>
    <col min="3" max="11" width="9.7265625" style="9" customWidth="1"/>
    <col min="12" max="12" width="10.7265625" style="9" customWidth="1"/>
    <col min="13" max="18" width="9.7265625" style="9" customWidth="1"/>
    <col min="19" max="19" width="28.08984375" style="9" customWidth="1"/>
    <col min="20" max="16384" width="8" style="9"/>
  </cols>
  <sheetData>
    <row r="1" spans="1:19" s="2" customFormat="1" ht="18.75" customHeight="1" x14ac:dyDescent="0.2">
      <c r="F1" s="89"/>
      <c r="S1" s="90"/>
    </row>
    <row r="2" spans="1:19" s="2" customFormat="1" ht="18.75" customHeight="1" thickBot="1" x14ac:dyDescent="0.25">
      <c r="A2" s="2" t="s">
        <v>195</v>
      </c>
      <c r="B2" s="94"/>
      <c r="C2" s="94"/>
      <c r="D2" s="94"/>
      <c r="E2" s="94"/>
      <c r="F2" s="142"/>
      <c r="G2" s="94"/>
      <c r="H2" s="94"/>
      <c r="I2" s="94"/>
      <c r="J2" s="94"/>
      <c r="K2" s="94"/>
      <c r="L2" s="94" t="s">
        <v>8</v>
      </c>
      <c r="M2" s="94"/>
      <c r="N2" s="94"/>
      <c r="O2" s="95"/>
      <c r="P2" s="94"/>
      <c r="Q2" s="92"/>
      <c r="R2" s="94"/>
      <c r="S2" s="96" t="s">
        <v>125</v>
      </c>
    </row>
    <row r="3" spans="1:19" s="34" customFormat="1" ht="15" customHeight="1" x14ac:dyDescent="0.2">
      <c r="A3" s="97"/>
      <c r="B3" s="98"/>
      <c r="C3" s="97"/>
      <c r="D3" s="99"/>
      <c r="E3" s="99"/>
      <c r="F3" s="99"/>
      <c r="G3" s="99"/>
      <c r="H3" s="99"/>
      <c r="I3" s="99"/>
      <c r="J3" s="99"/>
      <c r="K3" s="99"/>
      <c r="L3" s="98"/>
      <c r="M3" s="97"/>
      <c r="N3" s="100"/>
      <c r="O3" s="101"/>
      <c r="P3" s="100"/>
      <c r="Q3" s="97"/>
      <c r="R3" s="98"/>
      <c r="S3" s="143" t="s">
        <v>8</v>
      </c>
    </row>
    <row r="4" spans="1:19" s="34" customFormat="1" ht="15" customHeight="1" x14ac:dyDescent="0.2">
      <c r="A4" s="322" t="s">
        <v>196</v>
      </c>
      <c r="B4" s="323"/>
      <c r="C4" s="103" t="s">
        <v>127</v>
      </c>
      <c r="D4" s="104" t="s">
        <v>128</v>
      </c>
      <c r="E4" s="104" t="s">
        <v>129</v>
      </c>
      <c r="F4" s="104" t="s">
        <v>130</v>
      </c>
      <c r="G4" s="104" t="s">
        <v>131</v>
      </c>
      <c r="H4" s="104" t="s">
        <v>132</v>
      </c>
      <c r="I4" s="104" t="s">
        <v>133</v>
      </c>
      <c r="J4" s="105"/>
      <c r="K4" s="105"/>
      <c r="L4" s="106" t="s">
        <v>134</v>
      </c>
      <c r="M4" s="103" t="s">
        <v>197</v>
      </c>
      <c r="N4" s="104" t="s">
        <v>198</v>
      </c>
      <c r="O4" s="107" t="s">
        <v>199</v>
      </c>
      <c r="P4" s="108" t="s">
        <v>200</v>
      </c>
      <c r="Q4" s="105"/>
      <c r="R4" s="109"/>
      <c r="S4" s="104"/>
    </row>
    <row r="5" spans="1:19" s="34" customFormat="1" ht="15" customHeight="1" x14ac:dyDescent="0.2">
      <c r="A5" s="103"/>
      <c r="B5" s="106"/>
      <c r="C5" s="104" t="s">
        <v>8</v>
      </c>
      <c r="D5" s="104" t="s">
        <v>139</v>
      </c>
      <c r="E5" s="104" t="s">
        <v>139</v>
      </c>
      <c r="F5" s="104" t="s">
        <v>140</v>
      </c>
      <c r="G5" s="104"/>
      <c r="H5" s="104"/>
      <c r="I5" s="104" t="s">
        <v>139</v>
      </c>
      <c r="J5" s="104" t="s">
        <v>141</v>
      </c>
      <c r="K5" s="110" t="s">
        <v>142</v>
      </c>
      <c r="L5" s="106"/>
      <c r="M5" s="103"/>
      <c r="N5" s="104"/>
      <c r="O5" s="107"/>
      <c r="P5" s="104"/>
      <c r="Q5" s="107" t="s">
        <v>143</v>
      </c>
      <c r="R5" s="107" t="s">
        <v>144</v>
      </c>
      <c r="S5" s="104"/>
    </row>
    <row r="6" spans="1:19" s="34" customFormat="1" ht="35.15" customHeight="1" x14ac:dyDescent="0.2">
      <c r="A6" s="105"/>
      <c r="B6" s="109"/>
      <c r="C6" s="111" t="s">
        <v>145</v>
      </c>
      <c r="D6" s="112" t="s">
        <v>146</v>
      </c>
      <c r="E6" s="112" t="s">
        <v>147</v>
      </c>
      <c r="F6" s="112" t="s">
        <v>148</v>
      </c>
      <c r="G6" s="112" t="s">
        <v>149</v>
      </c>
      <c r="H6" s="112" t="s">
        <v>150</v>
      </c>
      <c r="I6" s="112" t="s">
        <v>151</v>
      </c>
      <c r="J6" s="113" t="s">
        <v>152</v>
      </c>
      <c r="K6" s="113" t="s">
        <v>153</v>
      </c>
      <c r="L6" s="114" t="s">
        <v>201</v>
      </c>
      <c r="M6" s="114" t="s">
        <v>155</v>
      </c>
      <c r="N6" s="112" t="s">
        <v>156</v>
      </c>
      <c r="O6" s="112" t="s">
        <v>157</v>
      </c>
      <c r="P6" s="112" t="s">
        <v>158</v>
      </c>
      <c r="Q6" s="112" t="s">
        <v>139</v>
      </c>
      <c r="R6" s="112" t="s">
        <v>139</v>
      </c>
      <c r="S6" s="144" t="s">
        <v>89</v>
      </c>
    </row>
    <row r="7" spans="1:19" s="34" customFormat="1" ht="11" x14ac:dyDescent="0.2">
      <c r="A7" s="130"/>
      <c r="B7" s="145"/>
      <c r="C7" s="118"/>
      <c r="D7" s="118"/>
      <c r="E7" s="118"/>
      <c r="F7" s="118"/>
      <c r="G7" s="118"/>
      <c r="H7" s="118"/>
      <c r="I7" s="118"/>
      <c r="J7" s="119"/>
      <c r="K7" s="146"/>
      <c r="L7" s="120"/>
      <c r="M7" s="120"/>
      <c r="N7" s="118"/>
      <c r="O7" s="118"/>
      <c r="P7" s="118"/>
      <c r="Q7" s="118"/>
      <c r="R7" s="118"/>
      <c r="S7" s="121"/>
    </row>
    <row r="8" spans="1:19" s="34" customFormat="1" ht="45" customHeight="1" x14ac:dyDescent="0.2">
      <c r="A8" s="324" t="s">
        <v>202</v>
      </c>
      <c r="B8" s="325"/>
      <c r="C8" s="147">
        <v>3846090</v>
      </c>
      <c r="D8" s="147">
        <v>775474</v>
      </c>
      <c r="E8" s="122">
        <v>359058</v>
      </c>
      <c r="F8" s="122">
        <v>266721</v>
      </c>
      <c r="G8" s="122">
        <v>1118919</v>
      </c>
      <c r="H8" s="122">
        <v>621573</v>
      </c>
      <c r="I8" s="127">
        <v>704345</v>
      </c>
      <c r="J8" s="127">
        <v>387751</v>
      </c>
      <c r="K8" s="123">
        <v>316594</v>
      </c>
      <c r="L8" s="124">
        <v>324853</v>
      </c>
      <c r="M8" s="122">
        <v>56243</v>
      </c>
      <c r="N8" s="122">
        <v>9829</v>
      </c>
      <c r="O8" s="122">
        <v>11030</v>
      </c>
      <c r="P8" s="122">
        <v>1767380</v>
      </c>
      <c r="Q8" s="122">
        <v>1240561</v>
      </c>
      <c r="R8" s="122">
        <v>526819</v>
      </c>
      <c r="S8" s="125" t="s">
        <v>160</v>
      </c>
    </row>
    <row r="9" spans="1:19" s="34" customFormat="1" ht="45" customHeight="1" x14ac:dyDescent="0.2">
      <c r="A9" s="324" t="s">
        <v>203</v>
      </c>
      <c r="B9" s="325"/>
      <c r="C9" s="147">
        <v>29791841</v>
      </c>
      <c r="D9" s="147">
        <v>8442217</v>
      </c>
      <c r="E9" s="122">
        <v>5318223</v>
      </c>
      <c r="F9" s="122">
        <v>1926730</v>
      </c>
      <c r="G9" s="122">
        <v>1645744</v>
      </c>
      <c r="H9" s="122">
        <v>7608779</v>
      </c>
      <c r="I9" s="127">
        <v>4850148</v>
      </c>
      <c r="J9" s="127">
        <v>1804909</v>
      </c>
      <c r="K9" s="123">
        <v>3045239</v>
      </c>
      <c r="L9" s="124">
        <v>507671</v>
      </c>
      <c r="M9" s="122">
        <v>334279</v>
      </c>
      <c r="N9" s="122">
        <v>10354</v>
      </c>
      <c r="O9" s="122">
        <v>11851</v>
      </c>
      <c r="P9" s="122">
        <v>2440404</v>
      </c>
      <c r="Q9" s="122">
        <v>1805163</v>
      </c>
      <c r="R9" s="122">
        <v>635241</v>
      </c>
      <c r="S9" s="125" t="s">
        <v>166</v>
      </c>
    </row>
    <row r="10" spans="1:19" s="34" customFormat="1" ht="45" customHeight="1" x14ac:dyDescent="0.2">
      <c r="A10" s="148"/>
      <c r="B10" s="126" t="s">
        <v>204</v>
      </c>
      <c r="C10" s="147">
        <v>14010753</v>
      </c>
      <c r="D10" s="149">
        <v>3772191</v>
      </c>
      <c r="E10" s="150">
        <v>2544318</v>
      </c>
      <c r="F10" s="150">
        <v>1122942</v>
      </c>
      <c r="G10" s="150">
        <v>694573</v>
      </c>
      <c r="H10" s="150">
        <v>3535497</v>
      </c>
      <c r="I10" s="127">
        <v>2341232</v>
      </c>
      <c r="J10" s="127">
        <v>771464</v>
      </c>
      <c r="K10" s="151">
        <v>1569768</v>
      </c>
      <c r="L10" s="152">
        <v>227918</v>
      </c>
      <c r="M10" s="150">
        <v>179085</v>
      </c>
      <c r="N10" s="150">
        <v>5376</v>
      </c>
      <c r="O10" s="150">
        <v>7338</v>
      </c>
      <c r="P10" s="150">
        <v>364042</v>
      </c>
      <c r="Q10" s="150">
        <v>209312</v>
      </c>
      <c r="R10" s="150">
        <v>154730</v>
      </c>
      <c r="S10" s="121" t="s">
        <v>168</v>
      </c>
    </row>
    <row r="11" spans="1:19" s="34" customFormat="1" ht="45" customHeight="1" x14ac:dyDescent="0.2">
      <c r="A11" s="121"/>
      <c r="B11" s="126" t="s">
        <v>205</v>
      </c>
      <c r="C11" s="147">
        <v>2889054</v>
      </c>
      <c r="D11" s="149">
        <v>329233</v>
      </c>
      <c r="E11" s="122">
        <v>2133076</v>
      </c>
      <c r="F11" s="127" t="s">
        <v>122</v>
      </c>
      <c r="G11" s="122">
        <v>116073</v>
      </c>
      <c r="H11" s="128">
        <v>107383</v>
      </c>
      <c r="I11" s="127">
        <v>203289</v>
      </c>
      <c r="J11" s="127" t="s">
        <v>122</v>
      </c>
      <c r="K11" s="123">
        <v>203289</v>
      </c>
      <c r="L11" s="124">
        <v>6987</v>
      </c>
      <c r="M11" s="127" t="s">
        <v>122</v>
      </c>
      <c r="N11" s="122">
        <v>198</v>
      </c>
      <c r="O11" s="122">
        <v>2705</v>
      </c>
      <c r="P11" s="150">
        <v>828655</v>
      </c>
      <c r="Q11" s="122">
        <v>669260</v>
      </c>
      <c r="R11" s="122">
        <v>159395</v>
      </c>
      <c r="S11" s="121" t="s">
        <v>170</v>
      </c>
    </row>
    <row r="12" spans="1:19" s="34" customFormat="1" ht="45" customHeight="1" x14ac:dyDescent="0.2">
      <c r="A12" s="148"/>
      <c r="B12" s="126" t="s">
        <v>206</v>
      </c>
      <c r="C12" s="147">
        <v>7948969</v>
      </c>
      <c r="D12" s="149">
        <v>2280981</v>
      </c>
      <c r="E12" s="122">
        <v>550872</v>
      </c>
      <c r="F12" s="122">
        <v>522250</v>
      </c>
      <c r="G12" s="122">
        <v>478649</v>
      </c>
      <c r="H12" s="122">
        <v>2501456</v>
      </c>
      <c r="I12" s="127">
        <v>1614761</v>
      </c>
      <c r="J12" s="127">
        <v>558022</v>
      </c>
      <c r="K12" s="123">
        <v>1056739</v>
      </c>
      <c r="L12" s="124">
        <v>145081</v>
      </c>
      <c r="M12" s="122">
        <v>116303</v>
      </c>
      <c r="N12" s="122">
        <v>1268</v>
      </c>
      <c r="O12" s="122">
        <v>345</v>
      </c>
      <c r="P12" s="150">
        <v>764937</v>
      </c>
      <c r="Q12" s="122">
        <v>522961</v>
      </c>
      <c r="R12" s="122">
        <v>241976</v>
      </c>
      <c r="S12" s="121" t="s">
        <v>207</v>
      </c>
    </row>
    <row r="13" spans="1:19" s="34" customFormat="1" ht="45" customHeight="1" x14ac:dyDescent="0.2">
      <c r="A13" s="148"/>
      <c r="B13" s="126" t="s">
        <v>208</v>
      </c>
      <c r="C13" s="147">
        <v>841817</v>
      </c>
      <c r="D13" s="149">
        <v>355364</v>
      </c>
      <c r="E13" s="122">
        <v>49454</v>
      </c>
      <c r="F13" s="122">
        <v>2</v>
      </c>
      <c r="G13" s="122">
        <v>75113</v>
      </c>
      <c r="H13" s="122">
        <v>150349</v>
      </c>
      <c r="I13" s="127">
        <v>211535</v>
      </c>
      <c r="J13" s="127">
        <v>116732</v>
      </c>
      <c r="K13" s="123">
        <v>94803</v>
      </c>
      <c r="L13" s="124">
        <v>35195</v>
      </c>
      <c r="M13" s="122">
        <v>12350</v>
      </c>
      <c r="N13" s="122">
        <v>1053</v>
      </c>
      <c r="O13" s="122">
        <v>1364</v>
      </c>
      <c r="P13" s="150">
        <v>188221</v>
      </c>
      <c r="Q13" s="122">
        <v>149166</v>
      </c>
      <c r="R13" s="122">
        <v>39055</v>
      </c>
      <c r="S13" s="121" t="s">
        <v>209</v>
      </c>
    </row>
    <row r="14" spans="1:19" s="34" customFormat="1" ht="45" customHeight="1" x14ac:dyDescent="0.2">
      <c r="A14" s="148"/>
      <c r="B14" s="126" t="s">
        <v>171</v>
      </c>
      <c r="C14" s="147">
        <v>6189</v>
      </c>
      <c r="D14" s="122" t="s">
        <v>122</v>
      </c>
      <c r="E14" s="127" t="s">
        <v>122</v>
      </c>
      <c r="F14" s="122">
        <v>1669</v>
      </c>
      <c r="G14" s="122">
        <v>2679</v>
      </c>
      <c r="H14" s="122">
        <v>160</v>
      </c>
      <c r="I14" s="127">
        <v>1681</v>
      </c>
      <c r="J14" s="127">
        <v>1458</v>
      </c>
      <c r="K14" s="123">
        <v>223</v>
      </c>
      <c r="L14" s="124">
        <v>30</v>
      </c>
      <c r="M14" s="122" t="s">
        <v>122</v>
      </c>
      <c r="N14" s="122">
        <v>721</v>
      </c>
      <c r="O14" s="122" t="s">
        <v>122</v>
      </c>
      <c r="P14" s="122">
        <v>2576</v>
      </c>
      <c r="Q14" s="122" t="s">
        <v>122</v>
      </c>
      <c r="R14" s="122">
        <v>2576</v>
      </c>
      <c r="S14" s="121" t="s">
        <v>172</v>
      </c>
    </row>
    <row r="15" spans="1:19" s="34" customFormat="1" ht="45" customHeight="1" x14ac:dyDescent="0.2">
      <c r="A15" s="148"/>
      <c r="B15" s="126" t="s">
        <v>173</v>
      </c>
      <c r="C15" s="127" t="s">
        <v>122</v>
      </c>
      <c r="D15" s="127" t="s">
        <v>122</v>
      </c>
      <c r="E15" s="127" t="s">
        <v>122</v>
      </c>
      <c r="F15" s="127" t="s">
        <v>122</v>
      </c>
      <c r="G15" s="127" t="s">
        <v>122</v>
      </c>
      <c r="H15" s="127" t="s">
        <v>122</v>
      </c>
      <c r="I15" s="127" t="s">
        <v>122</v>
      </c>
      <c r="J15" s="127" t="s">
        <v>122</v>
      </c>
      <c r="K15" s="129" t="s">
        <v>122</v>
      </c>
      <c r="L15" s="128" t="s">
        <v>122</v>
      </c>
      <c r="M15" s="127" t="s">
        <v>122</v>
      </c>
      <c r="N15" s="127" t="s">
        <v>122</v>
      </c>
      <c r="O15" s="127" t="s">
        <v>122</v>
      </c>
      <c r="P15" s="122" t="s">
        <v>122</v>
      </c>
      <c r="Q15" s="122" t="s">
        <v>122</v>
      </c>
      <c r="R15" s="122" t="s">
        <v>122</v>
      </c>
      <c r="S15" s="153" t="s">
        <v>174</v>
      </c>
    </row>
    <row r="16" spans="1:19" s="34" customFormat="1" ht="45" customHeight="1" x14ac:dyDescent="0.2">
      <c r="A16" s="103"/>
      <c r="B16" s="126" t="s">
        <v>175</v>
      </c>
      <c r="C16" s="147">
        <v>4095059</v>
      </c>
      <c r="D16" s="147">
        <v>1704448</v>
      </c>
      <c r="E16" s="122">
        <v>40503</v>
      </c>
      <c r="F16" s="122">
        <v>279867</v>
      </c>
      <c r="G16" s="122">
        <v>278657</v>
      </c>
      <c r="H16" s="122">
        <v>1313934</v>
      </c>
      <c r="I16" s="127">
        <v>477650</v>
      </c>
      <c r="J16" s="127">
        <v>357233</v>
      </c>
      <c r="K16" s="123">
        <v>120417</v>
      </c>
      <c r="L16" s="124">
        <v>92460</v>
      </c>
      <c r="M16" s="124">
        <v>26541</v>
      </c>
      <c r="N16" s="122">
        <v>1738</v>
      </c>
      <c r="O16" s="122">
        <v>99</v>
      </c>
      <c r="P16" s="122">
        <v>291973</v>
      </c>
      <c r="Q16" s="122">
        <v>254464</v>
      </c>
      <c r="R16" s="122">
        <v>37509</v>
      </c>
      <c r="S16" s="121" t="s">
        <v>176</v>
      </c>
    </row>
    <row r="17" spans="1:19" s="34" customFormat="1" ht="45" customHeight="1" x14ac:dyDescent="0.2">
      <c r="A17" s="324" t="s">
        <v>210</v>
      </c>
      <c r="B17" s="325"/>
      <c r="C17" s="147">
        <v>29484871</v>
      </c>
      <c r="D17" s="147">
        <v>8434612</v>
      </c>
      <c r="E17" s="122">
        <v>5253735</v>
      </c>
      <c r="F17" s="122">
        <v>1924787</v>
      </c>
      <c r="G17" s="122">
        <v>1499620</v>
      </c>
      <c r="H17" s="122">
        <v>7609397</v>
      </c>
      <c r="I17" s="127">
        <v>4762720</v>
      </c>
      <c r="J17" s="127">
        <v>1780838</v>
      </c>
      <c r="K17" s="123">
        <v>2981882</v>
      </c>
      <c r="L17" s="124">
        <v>517038</v>
      </c>
      <c r="M17" s="122">
        <v>335283</v>
      </c>
      <c r="N17" s="122">
        <v>10664</v>
      </c>
      <c r="O17" s="122">
        <v>11625</v>
      </c>
      <c r="P17" s="122">
        <v>2340093</v>
      </c>
      <c r="Q17" s="122">
        <v>1729418</v>
      </c>
      <c r="R17" s="122">
        <v>610675</v>
      </c>
      <c r="S17" s="125" t="s">
        <v>178</v>
      </c>
    </row>
    <row r="18" spans="1:19" s="34" customFormat="1" ht="45" customHeight="1" x14ac:dyDescent="0.2">
      <c r="A18" s="116"/>
      <c r="B18" s="126" t="s">
        <v>211</v>
      </c>
      <c r="C18" s="147">
        <v>14607197</v>
      </c>
      <c r="D18" s="149">
        <v>4676149</v>
      </c>
      <c r="E18" s="122">
        <v>3386362</v>
      </c>
      <c r="F18" s="122">
        <v>393832</v>
      </c>
      <c r="G18" s="122">
        <v>679129</v>
      </c>
      <c r="H18" s="122">
        <v>3442960</v>
      </c>
      <c r="I18" s="127">
        <v>2028765</v>
      </c>
      <c r="J18" s="127">
        <v>1081428</v>
      </c>
      <c r="K18" s="123">
        <v>947337</v>
      </c>
      <c r="L18" s="124">
        <v>200937</v>
      </c>
      <c r="M18" s="122">
        <v>237500</v>
      </c>
      <c r="N18" s="122">
        <v>5493</v>
      </c>
      <c r="O18" s="122">
        <v>3993</v>
      </c>
      <c r="P18" s="122">
        <v>1265603</v>
      </c>
      <c r="Q18" s="122">
        <v>972116</v>
      </c>
      <c r="R18" s="122">
        <v>293487</v>
      </c>
      <c r="S18" s="121" t="s">
        <v>212</v>
      </c>
    </row>
    <row r="19" spans="1:19" s="34" customFormat="1" ht="45" customHeight="1" x14ac:dyDescent="0.2">
      <c r="A19" s="148"/>
      <c r="B19" s="126" t="s">
        <v>213</v>
      </c>
      <c r="C19" s="147">
        <v>7927212</v>
      </c>
      <c r="D19" s="149">
        <v>1862005</v>
      </c>
      <c r="E19" s="122">
        <v>1782180</v>
      </c>
      <c r="F19" s="122">
        <v>501758</v>
      </c>
      <c r="G19" s="122">
        <v>473737</v>
      </c>
      <c r="H19" s="122">
        <v>1963398</v>
      </c>
      <c r="I19" s="127">
        <v>1344134</v>
      </c>
      <c r="J19" s="127">
        <v>338345</v>
      </c>
      <c r="K19" s="123">
        <v>1005789</v>
      </c>
      <c r="L19" s="124">
        <v>138819</v>
      </c>
      <c r="M19" s="122">
        <v>70264</v>
      </c>
      <c r="N19" s="122">
        <v>1543</v>
      </c>
      <c r="O19" s="122">
        <v>2822</v>
      </c>
      <c r="P19" s="122">
        <v>628027</v>
      </c>
      <c r="Q19" s="122">
        <v>413940</v>
      </c>
      <c r="R19" s="122">
        <v>214087</v>
      </c>
      <c r="S19" s="121" t="s">
        <v>214</v>
      </c>
    </row>
    <row r="20" spans="1:19" s="34" customFormat="1" ht="45" customHeight="1" x14ac:dyDescent="0.2">
      <c r="A20" s="121"/>
      <c r="B20" s="126" t="s">
        <v>215</v>
      </c>
      <c r="C20" s="147">
        <v>2956064</v>
      </c>
      <c r="D20" s="149">
        <v>285371</v>
      </c>
      <c r="E20" s="127" t="s">
        <v>122</v>
      </c>
      <c r="F20" s="122">
        <v>750697</v>
      </c>
      <c r="G20" s="122">
        <v>73600</v>
      </c>
      <c r="H20" s="122">
        <v>935066</v>
      </c>
      <c r="I20" s="127">
        <v>911330</v>
      </c>
      <c r="J20" s="127">
        <v>30367</v>
      </c>
      <c r="K20" s="123">
        <v>880963</v>
      </c>
      <c r="L20" s="124">
        <v>69314</v>
      </c>
      <c r="M20" s="122">
        <v>3000</v>
      </c>
      <c r="N20" s="122">
        <v>55</v>
      </c>
      <c r="O20" s="122">
        <v>4585</v>
      </c>
      <c r="P20" s="127">
        <v>24449</v>
      </c>
      <c r="Q20" s="127">
        <v>22947</v>
      </c>
      <c r="R20" s="127">
        <v>1502</v>
      </c>
      <c r="S20" s="121" t="s">
        <v>182</v>
      </c>
    </row>
    <row r="21" spans="1:19" s="34" customFormat="1" ht="45" customHeight="1" x14ac:dyDescent="0.2">
      <c r="A21" s="148"/>
      <c r="B21" s="126" t="s">
        <v>216</v>
      </c>
      <c r="C21" s="147">
        <v>6219</v>
      </c>
      <c r="D21" s="122" t="s">
        <v>122</v>
      </c>
      <c r="E21" s="127" t="s">
        <v>122</v>
      </c>
      <c r="F21" s="122">
        <v>2679</v>
      </c>
      <c r="G21" s="122">
        <v>1859</v>
      </c>
      <c r="H21" s="122" t="s">
        <v>122</v>
      </c>
      <c r="I21" s="127">
        <v>1681</v>
      </c>
      <c r="J21" s="127">
        <v>223</v>
      </c>
      <c r="K21" s="123">
        <v>1458</v>
      </c>
      <c r="L21" s="124">
        <v>721</v>
      </c>
      <c r="M21" s="127" t="s">
        <v>122</v>
      </c>
      <c r="N21" s="127" t="s">
        <v>122</v>
      </c>
      <c r="O21" s="122" t="s">
        <v>122</v>
      </c>
      <c r="P21" s="122">
        <v>2576</v>
      </c>
      <c r="Q21" s="122">
        <v>2576</v>
      </c>
      <c r="R21" s="122" t="s">
        <v>122</v>
      </c>
      <c r="S21" s="121" t="s">
        <v>184</v>
      </c>
    </row>
    <row r="22" spans="1:19" s="34" customFormat="1" ht="45" customHeight="1" x14ac:dyDescent="0.2">
      <c r="A22" s="121"/>
      <c r="B22" s="126" t="s">
        <v>217</v>
      </c>
      <c r="C22" s="147">
        <v>2175</v>
      </c>
      <c r="D22" s="149">
        <v>6</v>
      </c>
      <c r="E22" s="122">
        <v>2</v>
      </c>
      <c r="F22" s="127" t="s">
        <v>122</v>
      </c>
      <c r="G22" s="122">
        <v>274</v>
      </c>
      <c r="H22" s="122">
        <v>41</v>
      </c>
      <c r="I22" s="127">
        <v>1852</v>
      </c>
      <c r="J22" s="127">
        <v>1304</v>
      </c>
      <c r="K22" s="123">
        <v>548</v>
      </c>
      <c r="L22" s="124">
        <v>5136</v>
      </c>
      <c r="M22" s="127" t="s">
        <v>122</v>
      </c>
      <c r="N22" s="127" t="s">
        <v>122</v>
      </c>
      <c r="O22" s="122" t="s">
        <v>122</v>
      </c>
      <c r="P22" s="122" t="s">
        <v>122</v>
      </c>
      <c r="Q22" s="122" t="s">
        <v>122</v>
      </c>
      <c r="R22" s="122" t="s">
        <v>122</v>
      </c>
      <c r="S22" s="121" t="s">
        <v>186</v>
      </c>
    </row>
    <row r="23" spans="1:19" s="34" customFormat="1" ht="45" customHeight="1" x14ac:dyDescent="0.2">
      <c r="A23" s="121"/>
      <c r="B23" s="126" t="s">
        <v>218</v>
      </c>
      <c r="C23" s="147">
        <v>3986004</v>
      </c>
      <c r="D23" s="147">
        <v>1611081</v>
      </c>
      <c r="E23" s="122">
        <v>85191</v>
      </c>
      <c r="F23" s="122">
        <v>275821</v>
      </c>
      <c r="G23" s="122">
        <v>271021</v>
      </c>
      <c r="H23" s="122">
        <v>1267932</v>
      </c>
      <c r="I23" s="127">
        <v>474958</v>
      </c>
      <c r="J23" s="127">
        <v>329171</v>
      </c>
      <c r="K23" s="123">
        <v>145787</v>
      </c>
      <c r="L23" s="124">
        <v>102111</v>
      </c>
      <c r="M23" s="122">
        <v>24519</v>
      </c>
      <c r="N23" s="122">
        <v>3573</v>
      </c>
      <c r="O23" s="122">
        <v>225</v>
      </c>
      <c r="P23" s="122">
        <v>419438</v>
      </c>
      <c r="Q23" s="122">
        <v>317839</v>
      </c>
      <c r="R23" s="122">
        <v>101599</v>
      </c>
      <c r="S23" s="121" t="s">
        <v>188</v>
      </c>
    </row>
    <row r="24" spans="1:19" s="34" customFormat="1" ht="45" customHeight="1" x14ac:dyDescent="0.2">
      <c r="A24" s="324" t="s">
        <v>219</v>
      </c>
      <c r="B24" s="328"/>
      <c r="C24" s="154">
        <v>4153060</v>
      </c>
      <c r="D24" s="154">
        <v>783079</v>
      </c>
      <c r="E24" s="155">
        <v>423546</v>
      </c>
      <c r="F24" s="155">
        <v>268664</v>
      </c>
      <c r="G24" s="155">
        <v>1265043</v>
      </c>
      <c r="H24" s="155">
        <v>620955</v>
      </c>
      <c r="I24" s="156">
        <v>791773</v>
      </c>
      <c r="J24" s="156">
        <v>411822</v>
      </c>
      <c r="K24" s="157">
        <v>379951</v>
      </c>
      <c r="L24" s="158">
        <v>315486</v>
      </c>
      <c r="M24" s="155">
        <v>55239</v>
      </c>
      <c r="N24" s="155">
        <v>9519</v>
      </c>
      <c r="O24" s="155">
        <v>11256</v>
      </c>
      <c r="P24" s="155">
        <v>1867691</v>
      </c>
      <c r="Q24" s="155">
        <v>1316306</v>
      </c>
      <c r="R24" s="155">
        <v>551385</v>
      </c>
      <c r="S24" s="159" t="s">
        <v>190</v>
      </c>
    </row>
    <row r="25" spans="1:19" s="34" customFormat="1" ht="15" customHeight="1" thickBot="1" x14ac:dyDescent="0.25">
      <c r="A25" s="326"/>
      <c r="B25" s="327"/>
      <c r="C25" s="160"/>
      <c r="D25" s="160"/>
      <c r="E25" s="161"/>
      <c r="F25" s="161"/>
      <c r="G25" s="161"/>
      <c r="H25" s="161"/>
      <c r="I25" s="162"/>
      <c r="J25" s="162"/>
      <c r="K25" s="163"/>
      <c r="L25" s="164"/>
      <c r="M25" s="161"/>
      <c r="N25" s="161"/>
      <c r="O25" s="161"/>
      <c r="P25" s="161"/>
      <c r="Q25" s="161"/>
      <c r="R25" s="161"/>
      <c r="S25" s="165"/>
    </row>
    <row r="26" spans="1:19" ht="18.75" customHeight="1" x14ac:dyDescent="0.2">
      <c r="A26" s="166" t="s">
        <v>9</v>
      </c>
      <c r="S26" s="167" t="s">
        <v>9</v>
      </c>
    </row>
    <row r="78" ht="5.25" customHeight="1" x14ac:dyDescent="0.2"/>
  </sheetData>
  <mergeCells count="6">
    <mergeCell ref="A25:B25"/>
    <mergeCell ref="A4:B4"/>
    <mergeCell ref="A8:B8"/>
    <mergeCell ref="A9:B9"/>
    <mergeCell ref="A17:B17"/>
    <mergeCell ref="A24:B24"/>
  </mergeCells>
  <phoneticPr fontId="2"/>
  <pageMargins left="0.59055118110236227" right="0.59055118110236227" top="0.59055118110236227" bottom="0.59055118110236227" header="0.51181102362204722" footer="0.51181102362204722"/>
  <pageSetup paperSize="9" scale="76" fitToWidth="0" orientation="portrait" r:id="rId1"/>
  <headerFooter alignWithMargins="0"/>
  <colBreaks count="1" manualBreakCount="1">
    <brk id="11" max="2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U66"/>
  <sheetViews>
    <sheetView view="pageBreakPreview" zoomScale="80" zoomScaleNormal="100" zoomScaleSheetLayoutView="80" workbookViewId="0">
      <pane xSplit="3" ySplit="5" topLeftCell="D6" activePane="bottomRight" state="frozen"/>
      <selection activeCell="A6" sqref="A6:B6"/>
      <selection pane="topRight" activeCell="A6" sqref="A6:B6"/>
      <selection pane="bottomLeft" activeCell="A6" sqref="A6:B6"/>
      <selection pane="bottomRight"/>
    </sheetView>
  </sheetViews>
  <sheetFormatPr defaultColWidth="8" defaultRowHeight="12" x14ac:dyDescent="0.2"/>
  <cols>
    <col min="1" max="1" width="3.26953125" style="9" customWidth="1"/>
    <col min="2" max="2" width="3.7265625" style="62" customWidth="1"/>
    <col min="3" max="3" width="15" style="138" customWidth="1"/>
    <col min="4" max="12" width="9.7265625" style="9" customWidth="1"/>
    <col min="13" max="13" width="10.26953125" style="9" customWidth="1"/>
    <col min="14" max="19" width="9.7265625" style="9" customWidth="1"/>
    <col min="20" max="20" width="4.6328125" style="9" customWidth="1"/>
    <col min="21" max="21" width="22.90625" style="9" customWidth="1"/>
    <col min="22" max="16384" width="8" style="9"/>
  </cols>
  <sheetData>
    <row r="1" spans="1:21" s="2" customFormat="1" ht="18.75" customHeight="1" thickBot="1" x14ac:dyDescent="0.25">
      <c r="A1" s="168" t="s">
        <v>220</v>
      </c>
      <c r="B1" s="169"/>
      <c r="C1" s="170"/>
      <c r="D1" s="171"/>
      <c r="E1" s="172"/>
      <c r="F1" s="173"/>
      <c r="G1" s="174"/>
      <c r="H1" s="4"/>
      <c r="I1" s="89"/>
      <c r="J1" s="168"/>
      <c r="K1" s="168"/>
      <c r="L1" s="168"/>
      <c r="M1" s="168"/>
      <c r="N1" s="168"/>
      <c r="O1" s="168"/>
      <c r="Q1" s="168"/>
      <c r="R1" s="168"/>
      <c r="S1" s="168"/>
      <c r="T1" s="168"/>
      <c r="U1" s="175" t="s">
        <v>125</v>
      </c>
    </row>
    <row r="2" spans="1:21" s="34" customFormat="1" ht="11.25" customHeight="1" x14ac:dyDescent="0.2">
      <c r="A2" s="333" t="s">
        <v>221</v>
      </c>
      <c r="B2" s="333"/>
      <c r="C2" s="334"/>
      <c r="D2" s="176"/>
      <c r="E2" s="177"/>
      <c r="F2" s="177"/>
      <c r="G2" s="177"/>
      <c r="H2" s="177"/>
      <c r="I2" s="177"/>
      <c r="J2" s="177"/>
      <c r="K2" s="177"/>
      <c r="L2" s="177"/>
      <c r="M2" s="178"/>
      <c r="N2" s="176"/>
      <c r="O2" s="176"/>
      <c r="P2" s="179"/>
      <c r="Q2" s="176"/>
      <c r="R2" s="180"/>
      <c r="S2" s="180"/>
      <c r="T2" s="339" t="s">
        <v>222</v>
      </c>
      <c r="U2" s="340"/>
    </row>
    <row r="3" spans="1:21" s="34" customFormat="1" ht="11.25" customHeight="1" x14ac:dyDescent="0.2">
      <c r="A3" s="335"/>
      <c r="B3" s="335"/>
      <c r="C3" s="336"/>
      <c r="D3" s="181" t="s">
        <v>127</v>
      </c>
      <c r="E3" s="181" t="s">
        <v>223</v>
      </c>
      <c r="F3" s="181" t="s">
        <v>129</v>
      </c>
      <c r="G3" s="181" t="s">
        <v>224</v>
      </c>
      <c r="H3" s="181" t="s">
        <v>131</v>
      </c>
      <c r="I3" s="181" t="s">
        <v>132</v>
      </c>
      <c r="J3" s="181" t="s">
        <v>225</v>
      </c>
      <c r="K3" s="182"/>
      <c r="L3" s="183"/>
      <c r="M3" s="184" t="s">
        <v>134</v>
      </c>
      <c r="N3" s="181" t="s">
        <v>226</v>
      </c>
      <c r="O3" s="181" t="s">
        <v>227</v>
      </c>
      <c r="P3" s="185" t="s">
        <v>228</v>
      </c>
      <c r="Q3" s="181" t="s">
        <v>229</v>
      </c>
      <c r="R3" s="182"/>
      <c r="S3" s="182"/>
      <c r="T3" s="341"/>
      <c r="U3" s="342"/>
    </row>
    <row r="4" spans="1:21" s="34" customFormat="1" ht="11.25" customHeight="1" x14ac:dyDescent="0.2">
      <c r="A4" s="335"/>
      <c r="B4" s="335"/>
      <c r="C4" s="336"/>
      <c r="D4" s="181" t="s">
        <v>139</v>
      </c>
      <c r="E4" s="181" t="s">
        <v>230</v>
      </c>
      <c r="F4" s="181" t="s">
        <v>230</v>
      </c>
      <c r="G4" s="181" t="s">
        <v>231</v>
      </c>
      <c r="H4" s="181"/>
      <c r="I4" s="181"/>
      <c r="J4" s="181" t="s">
        <v>230</v>
      </c>
      <c r="K4" s="104" t="s">
        <v>141</v>
      </c>
      <c r="L4" s="110" t="s">
        <v>142</v>
      </c>
      <c r="M4" s="184"/>
      <c r="N4" s="181"/>
      <c r="O4" s="181"/>
      <c r="P4" s="185"/>
      <c r="Q4" s="181"/>
      <c r="R4" s="185" t="s">
        <v>232</v>
      </c>
      <c r="S4" s="181" t="s">
        <v>233</v>
      </c>
      <c r="T4" s="341"/>
      <c r="U4" s="342"/>
    </row>
    <row r="5" spans="1:21" s="34" customFormat="1" ht="22.5" customHeight="1" x14ac:dyDescent="0.2">
      <c r="A5" s="337"/>
      <c r="B5" s="337"/>
      <c r="C5" s="338"/>
      <c r="D5" s="186" t="s">
        <v>234</v>
      </c>
      <c r="E5" s="186" t="s">
        <v>235</v>
      </c>
      <c r="F5" s="186" t="s">
        <v>236</v>
      </c>
      <c r="G5" s="186" t="s">
        <v>237</v>
      </c>
      <c r="H5" s="186" t="s">
        <v>238</v>
      </c>
      <c r="I5" s="186" t="s">
        <v>239</v>
      </c>
      <c r="J5" s="186" t="s">
        <v>240</v>
      </c>
      <c r="K5" s="186" t="s">
        <v>241</v>
      </c>
      <c r="L5" s="187" t="s">
        <v>242</v>
      </c>
      <c r="M5" s="188" t="s">
        <v>243</v>
      </c>
      <c r="N5" s="186" t="s">
        <v>244</v>
      </c>
      <c r="O5" s="186" t="s">
        <v>245</v>
      </c>
      <c r="P5" s="186" t="s">
        <v>246</v>
      </c>
      <c r="Q5" s="186" t="s">
        <v>247</v>
      </c>
      <c r="R5" s="189" t="s">
        <v>193</v>
      </c>
      <c r="S5" s="190"/>
      <c r="T5" s="343"/>
      <c r="U5" s="344"/>
    </row>
    <row r="6" spans="1:21" s="34" customFormat="1" ht="22.5" customHeight="1" x14ac:dyDescent="0.2">
      <c r="A6" s="191"/>
      <c r="B6" s="191"/>
      <c r="C6" s="192"/>
      <c r="D6" s="156"/>
      <c r="E6" s="156"/>
      <c r="F6" s="156"/>
      <c r="G6" s="193"/>
      <c r="H6" s="156"/>
      <c r="I6" s="156"/>
      <c r="J6" s="156"/>
      <c r="K6" s="156"/>
      <c r="L6" s="194"/>
      <c r="M6" s="195"/>
      <c r="N6" s="156"/>
      <c r="O6" s="156"/>
      <c r="P6" s="156"/>
      <c r="Q6" s="156"/>
      <c r="R6" s="156"/>
      <c r="S6" s="156"/>
      <c r="T6" s="196"/>
      <c r="U6" s="197"/>
    </row>
    <row r="7" spans="1:21" s="34" customFormat="1" ht="22.5" customHeight="1" x14ac:dyDescent="0.2">
      <c r="A7" s="345" t="s">
        <v>248</v>
      </c>
      <c r="B7" s="346"/>
      <c r="C7" s="347"/>
      <c r="D7" s="156">
        <v>2889054</v>
      </c>
      <c r="E7" s="156">
        <v>329233</v>
      </c>
      <c r="F7" s="156">
        <v>2133076</v>
      </c>
      <c r="G7" s="193" t="s">
        <v>122</v>
      </c>
      <c r="H7" s="156">
        <v>116073</v>
      </c>
      <c r="I7" s="156">
        <v>107383</v>
      </c>
      <c r="J7" s="156">
        <v>203289</v>
      </c>
      <c r="K7" s="156" t="s">
        <v>122</v>
      </c>
      <c r="L7" s="194">
        <v>203289</v>
      </c>
      <c r="M7" s="195">
        <v>6987</v>
      </c>
      <c r="N7" s="156" t="s">
        <v>122</v>
      </c>
      <c r="O7" s="156">
        <v>198</v>
      </c>
      <c r="P7" s="156">
        <v>2705</v>
      </c>
      <c r="Q7" s="156">
        <v>828655</v>
      </c>
      <c r="R7" s="156">
        <v>669260</v>
      </c>
      <c r="S7" s="156">
        <v>159395</v>
      </c>
      <c r="T7" s="348" t="s">
        <v>249</v>
      </c>
      <c r="U7" s="346"/>
    </row>
    <row r="8" spans="1:21" s="34" customFormat="1" ht="22.5" customHeight="1" x14ac:dyDescent="0.2">
      <c r="A8" s="329" t="s">
        <v>250</v>
      </c>
      <c r="B8" s="330"/>
      <c r="C8" s="331"/>
      <c r="D8" s="156">
        <v>2584927</v>
      </c>
      <c r="E8" s="156">
        <v>329210</v>
      </c>
      <c r="F8" s="156">
        <v>1828972</v>
      </c>
      <c r="G8" s="193" t="s">
        <v>122</v>
      </c>
      <c r="H8" s="156">
        <v>116073</v>
      </c>
      <c r="I8" s="156">
        <v>107383</v>
      </c>
      <c r="J8" s="156">
        <v>203289</v>
      </c>
      <c r="K8" s="156" t="s">
        <v>122</v>
      </c>
      <c r="L8" s="194">
        <v>203289</v>
      </c>
      <c r="M8" s="195">
        <v>6284</v>
      </c>
      <c r="N8" s="156" t="s">
        <v>122</v>
      </c>
      <c r="O8" s="156">
        <v>95</v>
      </c>
      <c r="P8" s="156">
        <v>2626</v>
      </c>
      <c r="Q8" s="156">
        <v>30537</v>
      </c>
      <c r="R8" s="156">
        <v>11196</v>
      </c>
      <c r="S8" s="156">
        <v>19341</v>
      </c>
      <c r="T8" s="332" t="s">
        <v>251</v>
      </c>
      <c r="U8" s="330"/>
    </row>
    <row r="9" spans="1:21" s="34" customFormat="1" ht="22.5" customHeight="1" x14ac:dyDescent="0.2">
      <c r="A9" s="191"/>
      <c r="B9" s="191">
        <v>103</v>
      </c>
      <c r="C9" s="192" t="s">
        <v>252</v>
      </c>
      <c r="D9" s="156">
        <v>755733</v>
      </c>
      <c r="E9" s="156">
        <v>264356</v>
      </c>
      <c r="F9" s="156">
        <v>213847</v>
      </c>
      <c r="G9" s="193" t="s">
        <v>122</v>
      </c>
      <c r="H9" s="156">
        <v>116073</v>
      </c>
      <c r="I9" s="156">
        <v>107383</v>
      </c>
      <c r="J9" s="156">
        <v>54074</v>
      </c>
      <c r="K9" s="156" t="s">
        <v>122</v>
      </c>
      <c r="L9" s="194">
        <v>54074</v>
      </c>
      <c r="M9" s="195">
        <v>990</v>
      </c>
      <c r="N9" s="156" t="s">
        <v>122</v>
      </c>
      <c r="O9" s="156" t="s">
        <v>122</v>
      </c>
      <c r="P9" s="156" t="s">
        <v>122</v>
      </c>
      <c r="Q9" s="156" t="s">
        <v>122</v>
      </c>
      <c r="R9" s="156" t="s">
        <v>122</v>
      </c>
      <c r="S9" s="156" t="s">
        <v>122</v>
      </c>
      <c r="T9" s="196"/>
      <c r="U9" s="197" t="s">
        <v>253</v>
      </c>
    </row>
    <row r="10" spans="1:21" s="34" customFormat="1" ht="22.5" customHeight="1" x14ac:dyDescent="0.2">
      <c r="A10" s="191"/>
      <c r="B10" s="191">
        <v>105</v>
      </c>
      <c r="C10" s="192" t="s">
        <v>254</v>
      </c>
      <c r="D10" s="156" t="s">
        <v>122</v>
      </c>
      <c r="E10" s="156" t="s">
        <v>122</v>
      </c>
      <c r="F10" s="156" t="s">
        <v>122</v>
      </c>
      <c r="G10" s="193" t="s">
        <v>122</v>
      </c>
      <c r="H10" s="156" t="s">
        <v>122</v>
      </c>
      <c r="I10" s="156" t="s">
        <v>122</v>
      </c>
      <c r="J10" s="156" t="s">
        <v>122</v>
      </c>
      <c r="K10" s="156" t="s">
        <v>122</v>
      </c>
      <c r="L10" s="194" t="s">
        <v>122</v>
      </c>
      <c r="M10" s="195">
        <v>4837</v>
      </c>
      <c r="N10" s="156" t="s">
        <v>122</v>
      </c>
      <c r="O10" s="156" t="s">
        <v>122</v>
      </c>
      <c r="P10" s="156" t="s">
        <v>122</v>
      </c>
      <c r="Q10" s="156" t="s">
        <v>122</v>
      </c>
      <c r="R10" s="156" t="s">
        <v>122</v>
      </c>
      <c r="S10" s="156" t="s">
        <v>122</v>
      </c>
      <c r="T10" s="196"/>
      <c r="U10" s="197" t="s">
        <v>255</v>
      </c>
    </row>
    <row r="11" spans="1:21" s="34" customFormat="1" ht="22.5" customHeight="1" x14ac:dyDescent="0.2">
      <c r="A11" s="191"/>
      <c r="B11" s="191">
        <v>106</v>
      </c>
      <c r="C11" s="192" t="s">
        <v>256</v>
      </c>
      <c r="D11" s="156">
        <v>78841</v>
      </c>
      <c r="E11" s="156" t="s">
        <v>122</v>
      </c>
      <c r="F11" s="156">
        <v>78841</v>
      </c>
      <c r="G11" s="193" t="s">
        <v>122</v>
      </c>
      <c r="H11" s="156" t="s">
        <v>122</v>
      </c>
      <c r="I11" s="156" t="s">
        <v>122</v>
      </c>
      <c r="J11" s="156" t="s">
        <v>122</v>
      </c>
      <c r="K11" s="156" t="s">
        <v>122</v>
      </c>
      <c r="L11" s="194" t="s">
        <v>122</v>
      </c>
      <c r="M11" s="195">
        <v>50</v>
      </c>
      <c r="N11" s="156" t="s">
        <v>122</v>
      </c>
      <c r="O11" s="156" t="s">
        <v>122</v>
      </c>
      <c r="P11" s="156">
        <v>2626</v>
      </c>
      <c r="Q11" s="156" t="s">
        <v>122</v>
      </c>
      <c r="R11" s="156" t="s">
        <v>122</v>
      </c>
      <c r="S11" s="156" t="s">
        <v>122</v>
      </c>
      <c r="T11" s="196"/>
      <c r="U11" s="197" t="s">
        <v>257</v>
      </c>
    </row>
    <row r="12" spans="1:21" s="34" customFormat="1" ht="22.5" customHeight="1" x14ac:dyDescent="0.2">
      <c r="A12" s="191"/>
      <c r="B12" s="191">
        <v>108</v>
      </c>
      <c r="C12" s="192" t="s">
        <v>258</v>
      </c>
      <c r="D12" s="156" t="s">
        <v>122</v>
      </c>
      <c r="E12" s="156" t="s">
        <v>122</v>
      </c>
      <c r="F12" s="156" t="s">
        <v>122</v>
      </c>
      <c r="G12" s="193" t="s">
        <v>122</v>
      </c>
      <c r="H12" s="156" t="s">
        <v>122</v>
      </c>
      <c r="I12" s="156" t="s">
        <v>122</v>
      </c>
      <c r="J12" s="156" t="s">
        <v>122</v>
      </c>
      <c r="K12" s="156" t="s">
        <v>122</v>
      </c>
      <c r="L12" s="194" t="s">
        <v>122</v>
      </c>
      <c r="M12" s="195">
        <v>60</v>
      </c>
      <c r="N12" s="156" t="s">
        <v>122</v>
      </c>
      <c r="O12" s="156" t="s">
        <v>122</v>
      </c>
      <c r="P12" s="156" t="s">
        <v>122</v>
      </c>
      <c r="Q12" s="156" t="s">
        <v>122</v>
      </c>
      <c r="R12" s="156" t="s">
        <v>122</v>
      </c>
      <c r="S12" s="156" t="s">
        <v>122</v>
      </c>
      <c r="T12" s="196"/>
      <c r="U12" s="197" t="s">
        <v>259</v>
      </c>
    </row>
    <row r="13" spans="1:21" s="34" customFormat="1" ht="22.5" customHeight="1" x14ac:dyDescent="0.2">
      <c r="A13" s="191"/>
      <c r="B13" s="191">
        <v>111</v>
      </c>
      <c r="C13" s="192" t="s">
        <v>52</v>
      </c>
      <c r="D13" s="156" t="s">
        <v>122</v>
      </c>
      <c r="E13" s="156" t="s">
        <v>122</v>
      </c>
      <c r="F13" s="156" t="s">
        <v>122</v>
      </c>
      <c r="G13" s="193" t="s">
        <v>122</v>
      </c>
      <c r="H13" s="156" t="s">
        <v>122</v>
      </c>
      <c r="I13" s="156" t="s">
        <v>122</v>
      </c>
      <c r="J13" s="156" t="s">
        <v>122</v>
      </c>
      <c r="K13" s="156" t="s">
        <v>122</v>
      </c>
      <c r="L13" s="194" t="s">
        <v>122</v>
      </c>
      <c r="M13" s="195" t="s">
        <v>122</v>
      </c>
      <c r="N13" s="156" t="s">
        <v>122</v>
      </c>
      <c r="O13" s="156">
        <v>91</v>
      </c>
      <c r="P13" s="156" t="s">
        <v>122</v>
      </c>
      <c r="Q13" s="156" t="s">
        <v>122</v>
      </c>
      <c r="R13" s="156" t="s">
        <v>122</v>
      </c>
      <c r="S13" s="156" t="s">
        <v>122</v>
      </c>
      <c r="T13" s="196"/>
      <c r="U13" s="197" t="s">
        <v>53</v>
      </c>
    </row>
    <row r="14" spans="1:21" s="34" customFormat="1" ht="22.5" customHeight="1" x14ac:dyDescent="0.2">
      <c r="A14" s="191"/>
      <c r="B14" s="191">
        <v>112</v>
      </c>
      <c r="C14" s="192" t="s">
        <v>260</v>
      </c>
      <c r="D14" s="156">
        <v>85016</v>
      </c>
      <c r="E14" s="156">
        <v>49846</v>
      </c>
      <c r="F14" s="156" t="s">
        <v>122</v>
      </c>
      <c r="G14" s="193" t="s">
        <v>122</v>
      </c>
      <c r="H14" s="156" t="s">
        <v>122</v>
      </c>
      <c r="I14" s="156" t="s">
        <v>122</v>
      </c>
      <c r="J14" s="156">
        <v>35170</v>
      </c>
      <c r="K14" s="156" t="s">
        <v>122</v>
      </c>
      <c r="L14" s="194">
        <v>35170</v>
      </c>
      <c r="M14" s="195">
        <v>347</v>
      </c>
      <c r="N14" s="156" t="s">
        <v>122</v>
      </c>
      <c r="O14" s="156">
        <v>4</v>
      </c>
      <c r="P14" s="156" t="s">
        <v>122</v>
      </c>
      <c r="Q14" s="156" t="s">
        <v>122</v>
      </c>
      <c r="R14" s="156" t="s">
        <v>122</v>
      </c>
      <c r="S14" s="156" t="s">
        <v>122</v>
      </c>
      <c r="T14" s="196"/>
      <c r="U14" s="197" t="s">
        <v>261</v>
      </c>
    </row>
    <row r="15" spans="1:21" s="34" customFormat="1" ht="22.5" customHeight="1" x14ac:dyDescent="0.2">
      <c r="A15" s="191"/>
      <c r="B15" s="191">
        <v>113</v>
      </c>
      <c r="C15" s="192" t="s">
        <v>55</v>
      </c>
      <c r="D15" s="156">
        <v>129053</v>
      </c>
      <c r="E15" s="156">
        <v>15008</v>
      </c>
      <c r="F15" s="156" t="s">
        <v>122</v>
      </c>
      <c r="G15" s="193" t="s">
        <v>122</v>
      </c>
      <c r="H15" s="156" t="s">
        <v>122</v>
      </c>
      <c r="I15" s="156" t="s">
        <v>122</v>
      </c>
      <c r="J15" s="156">
        <v>114045</v>
      </c>
      <c r="K15" s="156" t="s">
        <v>122</v>
      </c>
      <c r="L15" s="194">
        <v>114045</v>
      </c>
      <c r="M15" s="195" t="s">
        <v>122</v>
      </c>
      <c r="N15" s="156" t="s">
        <v>122</v>
      </c>
      <c r="O15" s="156" t="s">
        <v>122</v>
      </c>
      <c r="P15" s="156" t="s">
        <v>122</v>
      </c>
      <c r="Q15" s="156" t="s">
        <v>122</v>
      </c>
      <c r="R15" s="156" t="s">
        <v>122</v>
      </c>
      <c r="S15" s="156" t="s">
        <v>122</v>
      </c>
      <c r="T15" s="196"/>
      <c r="U15" s="197" t="s">
        <v>56</v>
      </c>
    </row>
    <row r="16" spans="1:21" s="34" customFormat="1" ht="22.5" customHeight="1" x14ac:dyDescent="0.2">
      <c r="A16" s="191"/>
      <c r="B16" s="191">
        <v>135</v>
      </c>
      <c r="C16" s="192" t="s">
        <v>12</v>
      </c>
      <c r="D16" s="156">
        <v>139082</v>
      </c>
      <c r="E16" s="156" t="s">
        <v>122</v>
      </c>
      <c r="F16" s="156">
        <v>139082</v>
      </c>
      <c r="G16" s="193" t="s">
        <v>122</v>
      </c>
      <c r="H16" s="156" t="s">
        <v>122</v>
      </c>
      <c r="I16" s="156" t="s">
        <v>122</v>
      </c>
      <c r="J16" s="156" t="s">
        <v>122</v>
      </c>
      <c r="K16" s="156" t="s">
        <v>122</v>
      </c>
      <c r="L16" s="194" t="s">
        <v>122</v>
      </c>
      <c r="M16" s="195" t="s">
        <v>122</v>
      </c>
      <c r="N16" s="156" t="s">
        <v>122</v>
      </c>
      <c r="O16" s="156" t="s">
        <v>122</v>
      </c>
      <c r="P16" s="156" t="s">
        <v>122</v>
      </c>
      <c r="Q16" s="156" t="s">
        <v>122</v>
      </c>
      <c r="R16" s="156" t="s">
        <v>122</v>
      </c>
      <c r="S16" s="156" t="s">
        <v>122</v>
      </c>
      <c r="T16" s="196"/>
      <c r="U16" s="197" t="s">
        <v>13</v>
      </c>
    </row>
    <row r="17" spans="1:21" s="34" customFormat="1" ht="22.5" customHeight="1" x14ac:dyDescent="0.2">
      <c r="A17" s="191"/>
      <c r="B17" s="191">
        <v>137</v>
      </c>
      <c r="C17" s="192" t="s">
        <v>16</v>
      </c>
      <c r="D17" s="156">
        <v>198626</v>
      </c>
      <c r="E17" s="156" t="s">
        <v>122</v>
      </c>
      <c r="F17" s="156">
        <v>198626</v>
      </c>
      <c r="G17" s="193" t="s">
        <v>122</v>
      </c>
      <c r="H17" s="156" t="s">
        <v>122</v>
      </c>
      <c r="I17" s="156" t="s">
        <v>122</v>
      </c>
      <c r="J17" s="156" t="s">
        <v>122</v>
      </c>
      <c r="K17" s="156" t="s">
        <v>122</v>
      </c>
      <c r="L17" s="194" t="s">
        <v>122</v>
      </c>
      <c r="M17" s="195" t="s">
        <v>122</v>
      </c>
      <c r="N17" s="156" t="s">
        <v>122</v>
      </c>
      <c r="O17" s="156" t="s">
        <v>122</v>
      </c>
      <c r="P17" s="156" t="s">
        <v>122</v>
      </c>
      <c r="Q17" s="156">
        <v>30537</v>
      </c>
      <c r="R17" s="156">
        <v>11196</v>
      </c>
      <c r="S17" s="156">
        <v>19341</v>
      </c>
      <c r="T17" s="196"/>
      <c r="U17" s="197" t="s">
        <v>17</v>
      </c>
    </row>
    <row r="18" spans="1:21" s="34" customFormat="1" ht="22.5" customHeight="1" x14ac:dyDescent="0.2">
      <c r="A18" s="191"/>
      <c r="B18" s="191">
        <v>138</v>
      </c>
      <c r="C18" s="192" t="s">
        <v>23</v>
      </c>
      <c r="D18" s="156">
        <v>212842</v>
      </c>
      <c r="E18" s="156" t="s">
        <v>122</v>
      </c>
      <c r="F18" s="156">
        <v>212842</v>
      </c>
      <c r="G18" s="193" t="s">
        <v>122</v>
      </c>
      <c r="H18" s="156" t="s">
        <v>122</v>
      </c>
      <c r="I18" s="156" t="s">
        <v>122</v>
      </c>
      <c r="J18" s="156" t="s">
        <v>122</v>
      </c>
      <c r="K18" s="156" t="s">
        <v>122</v>
      </c>
      <c r="L18" s="194" t="s">
        <v>122</v>
      </c>
      <c r="M18" s="195" t="s">
        <v>122</v>
      </c>
      <c r="N18" s="156" t="s">
        <v>122</v>
      </c>
      <c r="O18" s="156" t="s">
        <v>122</v>
      </c>
      <c r="P18" s="156" t="s">
        <v>122</v>
      </c>
      <c r="Q18" s="156" t="s">
        <v>122</v>
      </c>
      <c r="R18" s="156" t="s">
        <v>122</v>
      </c>
      <c r="S18" s="156" t="s">
        <v>122</v>
      </c>
      <c r="T18" s="196"/>
      <c r="U18" s="197" t="s">
        <v>24</v>
      </c>
    </row>
    <row r="19" spans="1:21" s="34" customFormat="1" ht="22.5" customHeight="1" x14ac:dyDescent="0.2">
      <c r="A19" s="191"/>
      <c r="B19" s="191">
        <v>140</v>
      </c>
      <c r="C19" s="192" t="s">
        <v>29</v>
      </c>
      <c r="D19" s="156">
        <v>350532</v>
      </c>
      <c r="E19" s="156" t="s">
        <v>122</v>
      </c>
      <c r="F19" s="156">
        <v>350532</v>
      </c>
      <c r="G19" s="193" t="s">
        <v>122</v>
      </c>
      <c r="H19" s="156" t="s">
        <v>122</v>
      </c>
      <c r="I19" s="156" t="s">
        <v>122</v>
      </c>
      <c r="J19" s="156" t="s">
        <v>122</v>
      </c>
      <c r="K19" s="156" t="s">
        <v>122</v>
      </c>
      <c r="L19" s="194" t="s">
        <v>122</v>
      </c>
      <c r="M19" s="195" t="s">
        <v>122</v>
      </c>
      <c r="N19" s="156" t="s">
        <v>122</v>
      </c>
      <c r="O19" s="156" t="s">
        <v>122</v>
      </c>
      <c r="P19" s="156" t="s">
        <v>122</v>
      </c>
      <c r="Q19" s="156" t="s">
        <v>122</v>
      </c>
      <c r="R19" s="156" t="s">
        <v>122</v>
      </c>
      <c r="S19" s="156" t="s">
        <v>122</v>
      </c>
      <c r="T19" s="196"/>
      <c r="U19" s="197" t="s">
        <v>30</v>
      </c>
    </row>
    <row r="20" spans="1:21" s="34" customFormat="1" ht="22.5" customHeight="1" x14ac:dyDescent="0.2">
      <c r="A20" s="191"/>
      <c r="B20" s="191">
        <v>147</v>
      </c>
      <c r="C20" s="192" t="s">
        <v>36</v>
      </c>
      <c r="D20" s="156">
        <v>635202</v>
      </c>
      <c r="E20" s="156" t="s">
        <v>122</v>
      </c>
      <c r="F20" s="156">
        <v>635202</v>
      </c>
      <c r="G20" s="193" t="s">
        <v>122</v>
      </c>
      <c r="H20" s="156" t="s">
        <v>122</v>
      </c>
      <c r="I20" s="156" t="s">
        <v>122</v>
      </c>
      <c r="J20" s="156" t="s">
        <v>122</v>
      </c>
      <c r="K20" s="156" t="s">
        <v>122</v>
      </c>
      <c r="L20" s="194" t="s">
        <v>122</v>
      </c>
      <c r="M20" s="195" t="s">
        <v>122</v>
      </c>
      <c r="N20" s="156" t="s">
        <v>122</v>
      </c>
      <c r="O20" s="156" t="s">
        <v>122</v>
      </c>
      <c r="P20" s="156" t="s">
        <v>122</v>
      </c>
      <c r="Q20" s="156" t="s">
        <v>122</v>
      </c>
      <c r="R20" s="156" t="s">
        <v>122</v>
      </c>
      <c r="S20" s="156" t="s">
        <v>122</v>
      </c>
      <c r="T20" s="196"/>
      <c r="U20" s="197" t="s">
        <v>37</v>
      </c>
    </row>
    <row r="21" spans="1:21" s="34" customFormat="1" ht="22.5" customHeight="1" x14ac:dyDescent="0.2">
      <c r="A21" s="329" t="s">
        <v>262</v>
      </c>
      <c r="B21" s="330"/>
      <c r="C21" s="331"/>
      <c r="D21" s="156">
        <v>96279</v>
      </c>
      <c r="E21" s="156" t="s">
        <v>122</v>
      </c>
      <c r="F21" s="156">
        <v>96279</v>
      </c>
      <c r="G21" s="193" t="s">
        <v>122</v>
      </c>
      <c r="H21" s="156" t="s">
        <v>122</v>
      </c>
      <c r="I21" s="156" t="s">
        <v>122</v>
      </c>
      <c r="J21" s="156" t="s">
        <v>122</v>
      </c>
      <c r="K21" s="156" t="s">
        <v>122</v>
      </c>
      <c r="L21" s="194" t="s">
        <v>122</v>
      </c>
      <c r="M21" s="195">
        <v>51</v>
      </c>
      <c r="N21" s="156" t="s">
        <v>122</v>
      </c>
      <c r="O21" s="156">
        <v>3</v>
      </c>
      <c r="P21" s="156" t="s">
        <v>122</v>
      </c>
      <c r="Q21" s="156" t="s">
        <v>122</v>
      </c>
      <c r="R21" s="156" t="s">
        <v>122</v>
      </c>
      <c r="S21" s="156" t="s">
        <v>122</v>
      </c>
      <c r="T21" s="332" t="s">
        <v>263</v>
      </c>
      <c r="U21" s="330"/>
    </row>
    <row r="22" spans="1:21" s="34" customFormat="1" ht="22.5" customHeight="1" x14ac:dyDescent="0.2">
      <c r="A22" s="191"/>
      <c r="B22" s="191">
        <v>205</v>
      </c>
      <c r="C22" s="192" t="s">
        <v>264</v>
      </c>
      <c r="D22" s="156" t="s">
        <v>122</v>
      </c>
      <c r="E22" s="156" t="s">
        <v>122</v>
      </c>
      <c r="F22" s="156" t="s">
        <v>122</v>
      </c>
      <c r="G22" s="193" t="s">
        <v>122</v>
      </c>
      <c r="H22" s="156" t="s">
        <v>122</v>
      </c>
      <c r="I22" s="156" t="s">
        <v>122</v>
      </c>
      <c r="J22" s="156" t="s">
        <v>122</v>
      </c>
      <c r="K22" s="156" t="s">
        <v>122</v>
      </c>
      <c r="L22" s="194" t="s">
        <v>122</v>
      </c>
      <c r="M22" s="195">
        <v>1</v>
      </c>
      <c r="N22" s="156" t="s">
        <v>122</v>
      </c>
      <c r="O22" s="156" t="s">
        <v>122</v>
      </c>
      <c r="P22" s="156" t="s">
        <v>122</v>
      </c>
      <c r="Q22" s="156" t="s">
        <v>122</v>
      </c>
      <c r="R22" s="156" t="s">
        <v>122</v>
      </c>
      <c r="S22" s="156" t="s">
        <v>122</v>
      </c>
      <c r="T22" s="196"/>
      <c r="U22" s="197" t="s">
        <v>265</v>
      </c>
    </row>
    <row r="23" spans="1:21" s="34" customFormat="1" ht="22.5" customHeight="1" x14ac:dyDescent="0.2">
      <c r="A23" s="191"/>
      <c r="B23" s="191">
        <v>210</v>
      </c>
      <c r="C23" s="192" t="s">
        <v>266</v>
      </c>
      <c r="D23" s="156" t="s">
        <v>122</v>
      </c>
      <c r="E23" s="156" t="s">
        <v>122</v>
      </c>
      <c r="F23" s="156" t="s">
        <v>122</v>
      </c>
      <c r="G23" s="193" t="s">
        <v>122</v>
      </c>
      <c r="H23" s="156" t="s">
        <v>122</v>
      </c>
      <c r="I23" s="156" t="s">
        <v>122</v>
      </c>
      <c r="J23" s="156" t="s">
        <v>122</v>
      </c>
      <c r="K23" s="156" t="s">
        <v>122</v>
      </c>
      <c r="L23" s="194" t="s">
        <v>122</v>
      </c>
      <c r="M23" s="195">
        <v>20</v>
      </c>
      <c r="N23" s="156" t="s">
        <v>122</v>
      </c>
      <c r="O23" s="156" t="s">
        <v>122</v>
      </c>
      <c r="P23" s="156" t="s">
        <v>122</v>
      </c>
      <c r="Q23" s="156" t="s">
        <v>122</v>
      </c>
      <c r="R23" s="156" t="s">
        <v>122</v>
      </c>
      <c r="S23" s="156" t="s">
        <v>122</v>
      </c>
      <c r="T23" s="196"/>
      <c r="U23" s="197" t="s">
        <v>267</v>
      </c>
    </row>
    <row r="24" spans="1:21" s="34" customFormat="1" ht="22.5" customHeight="1" x14ac:dyDescent="0.2">
      <c r="A24" s="191"/>
      <c r="B24" s="191">
        <v>213</v>
      </c>
      <c r="C24" s="192" t="s">
        <v>268</v>
      </c>
      <c r="D24" s="156" t="s">
        <v>122</v>
      </c>
      <c r="E24" s="156" t="s">
        <v>122</v>
      </c>
      <c r="F24" s="156" t="s">
        <v>122</v>
      </c>
      <c r="G24" s="193" t="s">
        <v>122</v>
      </c>
      <c r="H24" s="156" t="s">
        <v>122</v>
      </c>
      <c r="I24" s="156" t="s">
        <v>122</v>
      </c>
      <c r="J24" s="156" t="s">
        <v>122</v>
      </c>
      <c r="K24" s="156" t="s">
        <v>122</v>
      </c>
      <c r="L24" s="194" t="s">
        <v>122</v>
      </c>
      <c r="M24" s="195">
        <v>30</v>
      </c>
      <c r="N24" s="156" t="s">
        <v>122</v>
      </c>
      <c r="O24" s="156">
        <v>3</v>
      </c>
      <c r="P24" s="156" t="s">
        <v>122</v>
      </c>
      <c r="Q24" s="156" t="s">
        <v>122</v>
      </c>
      <c r="R24" s="156" t="s">
        <v>122</v>
      </c>
      <c r="S24" s="156" t="s">
        <v>122</v>
      </c>
      <c r="T24" s="196"/>
      <c r="U24" s="197" t="s">
        <v>269</v>
      </c>
    </row>
    <row r="25" spans="1:21" s="34" customFormat="1" ht="22.5" customHeight="1" x14ac:dyDescent="0.2">
      <c r="A25" s="191"/>
      <c r="B25" s="191">
        <v>218</v>
      </c>
      <c r="C25" s="192" t="s">
        <v>270</v>
      </c>
      <c r="D25" s="156">
        <v>73584</v>
      </c>
      <c r="E25" s="156" t="s">
        <v>122</v>
      </c>
      <c r="F25" s="156">
        <v>73584</v>
      </c>
      <c r="G25" s="193" t="s">
        <v>122</v>
      </c>
      <c r="H25" s="156" t="s">
        <v>122</v>
      </c>
      <c r="I25" s="156" t="s">
        <v>122</v>
      </c>
      <c r="J25" s="156" t="s">
        <v>122</v>
      </c>
      <c r="K25" s="156" t="s">
        <v>122</v>
      </c>
      <c r="L25" s="194" t="s">
        <v>122</v>
      </c>
      <c r="M25" s="195" t="s">
        <v>122</v>
      </c>
      <c r="N25" s="156" t="s">
        <v>122</v>
      </c>
      <c r="O25" s="156" t="s">
        <v>122</v>
      </c>
      <c r="P25" s="156" t="s">
        <v>122</v>
      </c>
      <c r="Q25" s="156" t="s">
        <v>122</v>
      </c>
      <c r="R25" s="156" t="s">
        <v>122</v>
      </c>
      <c r="S25" s="156" t="s">
        <v>122</v>
      </c>
      <c r="T25" s="196"/>
      <c r="U25" s="197" t="s">
        <v>271</v>
      </c>
    </row>
    <row r="26" spans="1:21" s="34" customFormat="1" ht="22.5" customHeight="1" x14ac:dyDescent="0.2">
      <c r="A26" s="191"/>
      <c r="B26" s="191">
        <v>220</v>
      </c>
      <c r="C26" s="192" t="s">
        <v>272</v>
      </c>
      <c r="D26" s="156">
        <v>22695</v>
      </c>
      <c r="E26" s="156" t="s">
        <v>122</v>
      </c>
      <c r="F26" s="156">
        <v>22695</v>
      </c>
      <c r="G26" s="193" t="s">
        <v>122</v>
      </c>
      <c r="H26" s="156" t="s">
        <v>122</v>
      </c>
      <c r="I26" s="156" t="s">
        <v>122</v>
      </c>
      <c r="J26" s="156" t="s">
        <v>122</v>
      </c>
      <c r="K26" s="156" t="s">
        <v>122</v>
      </c>
      <c r="L26" s="194" t="s">
        <v>122</v>
      </c>
      <c r="M26" s="195" t="s">
        <v>122</v>
      </c>
      <c r="N26" s="156" t="s">
        <v>122</v>
      </c>
      <c r="O26" s="156" t="s">
        <v>122</v>
      </c>
      <c r="P26" s="156" t="s">
        <v>122</v>
      </c>
      <c r="Q26" s="156" t="s">
        <v>122</v>
      </c>
      <c r="R26" s="156" t="s">
        <v>122</v>
      </c>
      <c r="S26" s="156" t="s">
        <v>122</v>
      </c>
      <c r="T26" s="196"/>
      <c r="U26" s="197" t="s">
        <v>273</v>
      </c>
    </row>
    <row r="27" spans="1:21" s="34" customFormat="1" ht="22.5" customHeight="1" x14ac:dyDescent="0.2">
      <c r="A27" s="329" t="s">
        <v>274</v>
      </c>
      <c r="B27" s="330"/>
      <c r="C27" s="331"/>
      <c r="D27" s="156">
        <v>65215</v>
      </c>
      <c r="E27" s="156">
        <v>23</v>
      </c>
      <c r="F27" s="156">
        <v>65192</v>
      </c>
      <c r="G27" s="193" t="s">
        <v>122</v>
      </c>
      <c r="H27" s="156" t="s">
        <v>122</v>
      </c>
      <c r="I27" s="156" t="s">
        <v>122</v>
      </c>
      <c r="J27" s="156" t="s">
        <v>122</v>
      </c>
      <c r="K27" s="156" t="s">
        <v>122</v>
      </c>
      <c r="L27" s="194" t="s">
        <v>122</v>
      </c>
      <c r="M27" s="195">
        <v>652</v>
      </c>
      <c r="N27" s="156" t="s">
        <v>122</v>
      </c>
      <c r="O27" s="156">
        <v>100</v>
      </c>
      <c r="P27" s="156">
        <v>79</v>
      </c>
      <c r="Q27" s="156">
        <v>634967</v>
      </c>
      <c r="R27" s="156">
        <v>582160</v>
      </c>
      <c r="S27" s="156">
        <v>52807</v>
      </c>
      <c r="T27" s="332" t="s">
        <v>275</v>
      </c>
      <c r="U27" s="330"/>
    </row>
    <row r="28" spans="1:21" s="34" customFormat="1" ht="22.5" customHeight="1" x14ac:dyDescent="0.2">
      <c r="A28" s="191"/>
      <c r="B28" s="191">
        <v>302</v>
      </c>
      <c r="C28" s="192" t="s">
        <v>276</v>
      </c>
      <c r="D28" s="156" t="s">
        <v>122</v>
      </c>
      <c r="E28" s="156" t="s">
        <v>122</v>
      </c>
      <c r="F28" s="156" t="s">
        <v>122</v>
      </c>
      <c r="G28" s="193" t="s">
        <v>122</v>
      </c>
      <c r="H28" s="156" t="s">
        <v>122</v>
      </c>
      <c r="I28" s="156" t="s">
        <v>122</v>
      </c>
      <c r="J28" s="156" t="s">
        <v>122</v>
      </c>
      <c r="K28" s="156" t="s">
        <v>122</v>
      </c>
      <c r="L28" s="194" t="s">
        <v>122</v>
      </c>
      <c r="M28" s="195" t="s">
        <v>122</v>
      </c>
      <c r="N28" s="156" t="s">
        <v>122</v>
      </c>
      <c r="O28" s="156" t="s">
        <v>122</v>
      </c>
      <c r="P28" s="156" t="s">
        <v>122</v>
      </c>
      <c r="Q28" s="156">
        <v>139559</v>
      </c>
      <c r="R28" s="156">
        <v>139559</v>
      </c>
      <c r="S28" s="156" t="s">
        <v>122</v>
      </c>
      <c r="T28" s="196"/>
      <c r="U28" s="197" t="s">
        <v>277</v>
      </c>
    </row>
    <row r="29" spans="1:21" s="34" customFormat="1" ht="22.5" customHeight="1" x14ac:dyDescent="0.2">
      <c r="A29" s="191"/>
      <c r="B29" s="191">
        <v>304</v>
      </c>
      <c r="C29" s="192" t="s">
        <v>63</v>
      </c>
      <c r="D29" s="156">
        <v>65215</v>
      </c>
      <c r="E29" s="156">
        <v>23</v>
      </c>
      <c r="F29" s="156">
        <v>65192</v>
      </c>
      <c r="G29" s="193" t="s">
        <v>122</v>
      </c>
      <c r="H29" s="156" t="s">
        <v>122</v>
      </c>
      <c r="I29" s="156" t="s">
        <v>122</v>
      </c>
      <c r="J29" s="156" t="s">
        <v>122</v>
      </c>
      <c r="K29" s="156" t="s">
        <v>122</v>
      </c>
      <c r="L29" s="194" t="s">
        <v>122</v>
      </c>
      <c r="M29" s="195">
        <v>652</v>
      </c>
      <c r="N29" s="156" t="s">
        <v>122</v>
      </c>
      <c r="O29" s="156">
        <v>100</v>
      </c>
      <c r="P29" s="156">
        <v>79</v>
      </c>
      <c r="Q29" s="156">
        <v>495408</v>
      </c>
      <c r="R29" s="156">
        <v>442601</v>
      </c>
      <c r="S29" s="156">
        <v>52807</v>
      </c>
      <c r="T29" s="196"/>
      <c r="U29" s="197" t="s">
        <v>64</v>
      </c>
    </row>
    <row r="30" spans="1:21" s="34" customFormat="1" ht="22.5" customHeight="1" x14ac:dyDescent="0.2">
      <c r="A30" s="329" t="s">
        <v>278</v>
      </c>
      <c r="B30" s="330"/>
      <c r="C30" s="331"/>
      <c r="D30" s="156">
        <v>48548</v>
      </c>
      <c r="E30" s="156" t="s">
        <v>122</v>
      </c>
      <c r="F30" s="156">
        <v>48548</v>
      </c>
      <c r="G30" s="193" t="s">
        <v>122</v>
      </c>
      <c r="H30" s="156" t="s">
        <v>122</v>
      </c>
      <c r="I30" s="156" t="s">
        <v>122</v>
      </c>
      <c r="J30" s="156" t="s">
        <v>122</v>
      </c>
      <c r="K30" s="156" t="s">
        <v>122</v>
      </c>
      <c r="L30" s="194" t="s">
        <v>122</v>
      </c>
      <c r="M30" s="195" t="s">
        <v>122</v>
      </c>
      <c r="N30" s="156" t="s">
        <v>122</v>
      </c>
      <c r="O30" s="156" t="s">
        <v>122</v>
      </c>
      <c r="P30" s="156" t="s">
        <v>122</v>
      </c>
      <c r="Q30" s="156" t="s">
        <v>122</v>
      </c>
      <c r="R30" s="156" t="s">
        <v>122</v>
      </c>
      <c r="S30" s="156" t="s">
        <v>122</v>
      </c>
      <c r="T30" s="332" t="s">
        <v>279</v>
      </c>
      <c r="U30" s="330"/>
    </row>
    <row r="31" spans="1:21" s="34" customFormat="1" ht="22.5" customHeight="1" x14ac:dyDescent="0.2">
      <c r="A31" s="191"/>
      <c r="B31" s="191">
        <v>407</v>
      </c>
      <c r="C31" s="192" t="s">
        <v>280</v>
      </c>
      <c r="D31" s="156">
        <v>48548</v>
      </c>
      <c r="E31" s="156" t="s">
        <v>122</v>
      </c>
      <c r="F31" s="156">
        <v>48548</v>
      </c>
      <c r="G31" s="193" t="s">
        <v>122</v>
      </c>
      <c r="H31" s="156" t="s">
        <v>122</v>
      </c>
      <c r="I31" s="156" t="s">
        <v>122</v>
      </c>
      <c r="J31" s="156" t="s">
        <v>122</v>
      </c>
      <c r="K31" s="156" t="s">
        <v>122</v>
      </c>
      <c r="L31" s="194" t="s">
        <v>122</v>
      </c>
      <c r="M31" s="195" t="s">
        <v>122</v>
      </c>
      <c r="N31" s="156" t="s">
        <v>122</v>
      </c>
      <c r="O31" s="156" t="s">
        <v>122</v>
      </c>
      <c r="P31" s="156" t="s">
        <v>122</v>
      </c>
      <c r="Q31" s="156" t="s">
        <v>122</v>
      </c>
      <c r="R31" s="156" t="s">
        <v>122</v>
      </c>
      <c r="S31" s="156" t="s">
        <v>122</v>
      </c>
      <c r="T31" s="196"/>
      <c r="U31" s="197" t="s">
        <v>281</v>
      </c>
    </row>
    <row r="32" spans="1:21" s="34" customFormat="1" ht="22.5" customHeight="1" x14ac:dyDescent="0.2">
      <c r="A32" s="329" t="s">
        <v>282</v>
      </c>
      <c r="B32" s="330"/>
      <c r="C32" s="331"/>
      <c r="D32" s="156">
        <v>41548</v>
      </c>
      <c r="E32" s="156" t="s">
        <v>122</v>
      </c>
      <c r="F32" s="156">
        <v>41548</v>
      </c>
      <c r="G32" s="193" t="s">
        <v>122</v>
      </c>
      <c r="H32" s="156" t="s">
        <v>122</v>
      </c>
      <c r="I32" s="156" t="s">
        <v>122</v>
      </c>
      <c r="J32" s="156" t="s">
        <v>122</v>
      </c>
      <c r="K32" s="156" t="s">
        <v>122</v>
      </c>
      <c r="L32" s="194" t="s">
        <v>122</v>
      </c>
      <c r="M32" s="195" t="s">
        <v>122</v>
      </c>
      <c r="N32" s="156" t="s">
        <v>122</v>
      </c>
      <c r="O32" s="156" t="s">
        <v>122</v>
      </c>
      <c r="P32" s="156" t="s">
        <v>122</v>
      </c>
      <c r="Q32" s="156" t="s">
        <v>122</v>
      </c>
      <c r="R32" s="156" t="s">
        <v>122</v>
      </c>
      <c r="S32" s="156" t="s">
        <v>122</v>
      </c>
      <c r="T32" s="332" t="s">
        <v>283</v>
      </c>
      <c r="U32" s="330"/>
    </row>
    <row r="33" spans="1:21" s="34" customFormat="1" ht="22.5" customHeight="1" x14ac:dyDescent="0.2">
      <c r="A33" s="191"/>
      <c r="B33" s="191">
        <v>503</v>
      </c>
      <c r="C33" s="192" t="s">
        <v>284</v>
      </c>
      <c r="D33" s="156">
        <v>41548</v>
      </c>
      <c r="E33" s="156" t="s">
        <v>122</v>
      </c>
      <c r="F33" s="156">
        <v>41548</v>
      </c>
      <c r="G33" s="193" t="s">
        <v>122</v>
      </c>
      <c r="H33" s="156" t="s">
        <v>122</v>
      </c>
      <c r="I33" s="156" t="s">
        <v>122</v>
      </c>
      <c r="J33" s="156" t="s">
        <v>122</v>
      </c>
      <c r="K33" s="156" t="s">
        <v>122</v>
      </c>
      <c r="L33" s="194" t="s">
        <v>122</v>
      </c>
      <c r="M33" s="195" t="s">
        <v>122</v>
      </c>
      <c r="N33" s="156" t="s">
        <v>122</v>
      </c>
      <c r="O33" s="156" t="s">
        <v>122</v>
      </c>
      <c r="P33" s="156" t="s">
        <v>122</v>
      </c>
      <c r="Q33" s="156" t="s">
        <v>122</v>
      </c>
      <c r="R33" s="156" t="s">
        <v>122</v>
      </c>
      <c r="S33" s="156" t="s">
        <v>122</v>
      </c>
      <c r="T33" s="196"/>
      <c r="U33" s="197" t="s">
        <v>285</v>
      </c>
    </row>
    <row r="34" spans="1:21" s="34" customFormat="1" ht="22.5" customHeight="1" x14ac:dyDescent="0.2">
      <c r="A34" s="329" t="s">
        <v>76</v>
      </c>
      <c r="B34" s="330"/>
      <c r="C34" s="331"/>
      <c r="D34" s="156">
        <v>52537</v>
      </c>
      <c r="E34" s="156" t="s">
        <v>122</v>
      </c>
      <c r="F34" s="156">
        <v>52537</v>
      </c>
      <c r="G34" s="193" t="s">
        <v>122</v>
      </c>
      <c r="H34" s="156" t="s">
        <v>122</v>
      </c>
      <c r="I34" s="156" t="s">
        <v>122</v>
      </c>
      <c r="J34" s="156" t="s">
        <v>122</v>
      </c>
      <c r="K34" s="156" t="s">
        <v>122</v>
      </c>
      <c r="L34" s="194" t="s">
        <v>122</v>
      </c>
      <c r="M34" s="195" t="s">
        <v>122</v>
      </c>
      <c r="N34" s="156" t="s">
        <v>122</v>
      </c>
      <c r="O34" s="156" t="s">
        <v>122</v>
      </c>
      <c r="P34" s="156" t="s">
        <v>122</v>
      </c>
      <c r="Q34" s="156">
        <v>163151</v>
      </c>
      <c r="R34" s="156">
        <v>75904</v>
      </c>
      <c r="S34" s="156">
        <v>87247</v>
      </c>
      <c r="T34" s="332" t="s">
        <v>286</v>
      </c>
      <c r="U34" s="330"/>
    </row>
    <row r="35" spans="1:21" s="34" customFormat="1" ht="22.5" customHeight="1" thickBot="1" x14ac:dyDescent="0.25">
      <c r="A35" s="191"/>
      <c r="B35" s="191">
        <v>601</v>
      </c>
      <c r="C35" s="192" t="s">
        <v>78</v>
      </c>
      <c r="D35" s="156">
        <v>52537</v>
      </c>
      <c r="E35" s="156" t="s">
        <v>122</v>
      </c>
      <c r="F35" s="156">
        <v>52537</v>
      </c>
      <c r="G35" s="193" t="s">
        <v>122</v>
      </c>
      <c r="H35" s="156" t="s">
        <v>122</v>
      </c>
      <c r="I35" s="156" t="s">
        <v>122</v>
      </c>
      <c r="J35" s="156" t="s">
        <v>122</v>
      </c>
      <c r="K35" s="156" t="s">
        <v>122</v>
      </c>
      <c r="L35" s="194" t="s">
        <v>122</v>
      </c>
      <c r="M35" s="195" t="s">
        <v>122</v>
      </c>
      <c r="N35" s="156" t="s">
        <v>122</v>
      </c>
      <c r="O35" s="156" t="s">
        <v>122</v>
      </c>
      <c r="P35" s="156" t="s">
        <v>122</v>
      </c>
      <c r="Q35" s="156">
        <v>163151</v>
      </c>
      <c r="R35" s="156">
        <v>75904</v>
      </c>
      <c r="S35" s="156">
        <v>87247</v>
      </c>
      <c r="T35" s="196"/>
      <c r="U35" s="197" t="s">
        <v>79</v>
      </c>
    </row>
    <row r="36" spans="1:21" s="34" customFormat="1" ht="11.25" customHeight="1" thickBot="1" x14ac:dyDescent="0.25">
      <c r="A36" s="206"/>
      <c r="B36" s="206"/>
      <c r="C36" s="207"/>
      <c r="D36" s="208"/>
      <c r="E36" s="208"/>
      <c r="F36" s="208"/>
      <c r="G36" s="209"/>
      <c r="H36" s="208"/>
      <c r="I36" s="208"/>
      <c r="J36" s="208"/>
      <c r="K36" s="208"/>
      <c r="L36" s="210"/>
      <c r="M36" s="211"/>
      <c r="N36" s="208"/>
      <c r="O36" s="208"/>
      <c r="P36" s="208"/>
      <c r="Q36" s="208"/>
      <c r="R36" s="208"/>
      <c r="S36" s="208"/>
      <c r="T36" s="212"/>
      <c r="U36" s="213"/>
    </row>
    <row r="37" spans="1:21" s="34" customFormat="1" ht="22.5" customHeight="1" thickBot="1" x14ac:dyDescent="0.25">
      <c r="A37" s="198"/>
      <c r="B37" s="214" t="s">
        <v>287</v>
      </c>
      <c r="C37" s="199"/>
      <c r="D37" s="200" t="s">
        <v>122</v>
      </c>
      <c r="E37" s="200" t="s">
        <v>122</v>
      </c>
      <c r="F37" s="200" t="s">
        <v>122</v>
      </c>
      <c r="G37" s="201" t="s">
        <v>122</v>
      </c>
      <c r="H37" s="200" t="s">
        <v>122</v>
      </c>
      <c r="I37" s="200" t="s">
        <v>122</v>
      </c>
      <c r="J37" s="200" t="s">
        <v>122</v>
      </c>
      <c r="K37" s="200" t="s">
        <v>122</v>
      </c>
      <c r="L37" s="202" t="s">
        <v>122</v>
      </c>
      <c r="M37" s="203">
        <v>1886</v>
      </c>
      <c r="N37" s="200" t="s">
        <v>122</v>
      </c>
      <c r="O37" s="200" t="s">
        <v>122</v>
      </c>
      <c r="P37" s="200" t="s">
        <v>122</v>
      </c>
      <c r="Q37" s="200" t="s">
        <v>122</v>
      </c>
      <c r="R37" s="200" t="s">
        <v>122</v>
      </c>
      <c r="S37" s="200" t="s">
        <v>122</v>
      </c>
      <c r="T37" s="204"/>
      <c r="U37" s="215" t="s">
        <v>288</v>
      </c>
    </row>
    <row r="38" spans="1:21" ht="18.649999999999999" customHeight="1" x14ac:dyDescent="0.2">
      <c r="A38" s="166" t="s">
        <v>9</v>
      </c>
      <c r="U38" s="167" t="s">
        <v>9</v>
      </c>
    </row>
    <row r="66" ht="5.25" customHeight="1" x14ac:dyDescent="0.2"/>
  </sheetData>
  <mergeCells count="16">
    <mergeCell ref="A2:C5"/>
    <mergeCell ref="T2:U5"/>
    <mergeCell ref="A7:C7"/>
    <mergeCell ref="T7:U7"/>
    <mergeCell ref="A8:C8"/>
    <mergeCell ref="T8:U8"/>
    <mergeCell ref="A32:C32"/>
    <mergeCell ref="T32:U32"/>
    <mergeCell ref="A34:C34"/>
    <mergeCell ref="T34:U34"/>
    <mergeCell ref="A21:C21"/>
    <mergeCell ref="T21:U21"/>
    <mergeCell ref="A27:C27"/>
    <mergeCell ref="T27:U27"/>
    <mergeCell ref="A30:C30"/>
    <mergeCell ref="T30:U30"/>
  </mergeCells>
  <phoneticPr fontId="2"/>
  <pageMargins left="0.59055118110236227" right="0.51" top="0.59055118110236227" bottom="0.59055118110236227" header="0.51181102362204722" footer="0.51181102362204722"/>
  <pageSetup paperSize="9" scale="81" fitToWidth="0" orientation="portrait" r:id="rId1"/>
  <headerFooter alignWithMargins="0"/>
  <colBreaks count="1" manualBreakCount="1">
    <brk id="12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3"/>
  <dimension ref="A1:U83"/>
  <sheetViews>
    <sheetView view="pageBreakPreview" zoomScale="70" zoomScaleNormal="85" zoomScaleSheetLayoutView="70" workbookViewId="0">
      <pane xSplit="3" ySplit="5" topLeftCell="D6" activePane="bottomRight" state="frozen"/>
      <selection activeCell="A6" sqref="A6:B6"/>
      <selection pane="topRight" activeCell="A6" sqref="A6:B6"/>
      <selection pane="bottomLeft" activeCell="A6" sqref="A6:B6"/>
      <selection pane="bottomRight"/>
    </sheetView>
  </sheetViews>
  <sheetFormatPr defaultColWidth="8" defaultRowHeight="12" x14ac:dyDescent="0.2"/>
  <cols>
    <col min="1" max="1" width="3.26953125" style="9" customWidth="1"/>
    <col min="2" max="2" width="3.36328125" style="62" customWidth="1"/>
    <col min="3" max="3" width="14.6328125" style="9" customWidth="1"/>
    <col min="4" max="12" width="9.7265625" style="9" customWidth="1"/>
    <col min="13" max="13" width="10.7265625" style="9" customWidth="1"/>
    <col min="14" max="19" width="9.7265625" style="9" customWidth="1"/>
    <col min="20" max="20" width="4.453125" style="9" customWidth="1"/>
    <col min="21" max="21" width="27.36328125" style="9" customWidth="1"/>
    <col min="22" max="16384" width="8" style="9"/>
  </cols>
  <sheetData>
    <row r="1" spans="1:21" s="2" customFormat="1" ht="18.75" customHeight="1" thickBot="1" x14ac:dyDescent="0.25">
      <c r="A1" s="168" t="s">
        <v>289</v>
      </c>
      <c r="B1" s="169"/>
      <c r="C1" s="168"/>
      <c r="D1" s="216"/>
      <c r="E1" s="172"/>
      <c r="F1" s="173"/>
      <c r="G1" s="174"/>
      <c r="H1" s="4"/>
      <c r="I1" s="89"/>
      <c r="J1" s="168"/>
      <c r="K1" s="168"/>
      <c r="L1" s="168"/>
      <c r="M1" s="168" t="s">
        <v>193</v>
      </c>
      <c r="N1" s="168" t="s">
        <v>193</v>
      </c>
      <c r="O1" s="168"/>
      <c r="Q1" s="168"/>
      <c r="R1" s="168"/>
      <c r="S1" s="168"/>
      <c r="T1" s="168"/>
      <c r="U1" s="217" t="s">
        <v>290</v>
      </c>
    </row>
    <row r="2" spans="1:21" s="34" customFormat="1" ht="11.25" customHeight="1" x14ac:dyDescent="0.2">
      <c r="A2" s="351" t="s">
        <v>221</v>
      </c>
      <c r="B2" s="351"/>
      <c r="C2" s="352"/>
      <c r="D2" s="180"/>
      <c r="E2" s="177"/>
      <c r="F2" s="177"/>
      <c r="G2" s="177"/>
      <c r="H2" s="177"/>
      <c r="I2" s="177"/>
      <c r="J2" s="177"/>
      <c r="K2" s="177"/>
      <c r="L2" s="177"/>
      <c r="M2" s="178"/>
      <c r="N2" s="180"/>
      <c r="O2" s="176"/>
      <c r="P2" s="179"/>
      <c r="Q2" s="176"/>
      <c r="R2" s="180"/>
      <c r="S2" s="180"/>
      <c r="T2" s="339" t="s">
        <v>291</v>
      </c>
      <c r="U2" s="340"/>
    </row>
    <row r="3" spans="1:21" s="34" customFormat="1" ht="11.25" customHeight="1" x14ac:dyDescent="0.2">
      <c r="A3" s="335"/>
      <c r="B3" s="335"/>
      <c r="C3" s="336"/>
      <c r="D3" s="218" t="s">
        <v>127</v>
      </c>
      <c r="E3" s="181" t="s">
        <v>223</v>
      </c>
      <c r="F3" s="181" t="s">
        <v>129</v>
      </c>
      <c r="G3" s="181" t="s">
        <v>224</v>
      </c>
      <c r="H3" s="181" t="s">
        <v>131</v>
      </c>
      <c r="I3" s="181" t="s">
        <v>132</v>
      </c>
      <c r="J3" s="181" t="s">
        <v>225</v>
      </c>
      <c r="K3" s="182"/>
      <c r="L3" s="182"/>
      <c r="M3" s="184" t="s">
        <v>134</v>
      </c>
      <c r="N3" s="218" t="s">
        <v>226</v>
      </c>
      <c r="O3" s="181" t="s">
        <v>227</v>
      </c>
      <c r="P3" s="185" t="s">
        <v>228</v>
      </c>
      <c r="Q3" s="181" t="s">
        <v>229</v>
      </c>
      <c r="R3" s="182"/>
      <c r="S3" s="182"/>
      <c r="T3" s="341"/>
      <c r="U3" s="355"/>
    </row>
    <row r="4" spans="1:21" s="34" customFormat="1" ht="11.25" customHeight="1" x14ac:dyDescent="0.2">
      <c r="A4" s="335"/>
      <c r="B4" s="335"/>
      <c r="C4" s="336"/>
      <c r="D4" s="218" t="s">
        <v>139</v>
      </c>
      <c r="E4" s="181" t="s">
        <v>230</v>
      </c>
      <c r="F4" s="181" t="s">
        <v>230</v>
      </c>
      <c r="G4" s="181" t="s">
        <v>231</v>
      </c>
      <c r="H4" s="181"/>
      <c r="I4" s="181"/>
      <c r="J4" s="181" t="s">
        <v>230</v>
      </c>
      <c r="K4" s="104" t="s">
        <v>141</v>
      </c>
      <c r="L4" s="110" t="s">
        <v>142</v>
      </c>
      <c r="M4" s="184"/>
      <c r="N4" s="218"/>
      <c r="O4" s="181"/>
      <c r="P4" s="185"/>
      <c r="Q4" s="181"/>
      <c r="R4" s="185" t="s">
        <v>232</v>
      </c>
      <c r="S4" s="181" t="s">
        <v>233</v>
      </c>
      <c r="T4" s="341"/>
      <c r="U4" s="355"/>
    </row>
    <row r="5" spans="1:21" s="34" customFormat="1" ht="22.5" customHeight="1" x14ac:dyDescent="0.2">
      <c r="A5" s="353"/>
      <c r="B5" s="353"/>
      <c r="C5" s="354"/>
      <c r="D5" s="188" t="s">
        <v>234</v>
      </c>
      <c r="E5" s="186" t="s">
        <v>235</v>
      </c>
      <c r="F5" s="186" t="s">
        <v>236</v>
      </c>
      <c r="G5" s="186" t="s">
        <v>237</v>
      </c>
      <c r="H5" s="186" t="s">
        <v>238</v>
      </c>
      <c r="I5" s="186" t="s">
        <v>239</v>
      </c>
      <c r="J5" s="186" t="s">
        <v>292</v>
      </c>
      <c r="K5" s="186" t="s">
        <v>241</v>
      </c>
      <c r="L5" s="187" t="s">
        <v>242</v>
      </c>
      <c r="M5" s="188" t="s">
        <v>243</v>
      </c>
      <c r="N5" s="188" t="s">
        <v>244</v>
      </c>
      <c r="O5" s="186" t="s">
        <v>293</v>
      </c>
      <c r="P5" s="186" t="s">
        <v>246</v>
      </c>
      <c r="Q5" s="186" t="s">
        <v>247</v>
      </c>
      <c r="R5" s="189" t="s">
        <v>193</v>
      </c>
      <c r="S5" s="190"/>
      <c r="T5" s="343"/>
      <c r="U5" s="344"/>
    </row>
    <row r="6" spans="1:21" s="34" customFormat="1" ht="22.5" customHeight="1" x14ac:dyDescent="0.2">
      <c r="A6" s="191"/>
      <c r="B6" s="191"/>
      <c r="C6" s="192"/>
      <c r="D6" s="219"/>
      <c r="E6" s="220"/>
      <c r="F6" s="220"/>
      <c r="G6" s="220"/>
      <c r="H6" s="220"/>
      <c r="I6" s="220"/>
      <c r="J6" s="220"/>
      <c r="K6" s="220"/>
      <c r="L6" s="221"/>
      <c r="M6" s="219"/>
      <c r="N6" s="219"/>
      <c r="O6" s="220"/>
      <c r="P6" s="220"/>
      <c r="Q6" s="220"/>
      <c r="R6" s="222"/>
      <c r="S6" s="223"/>
      <c r="T6" s="196"/>
      <c r="U6" s="197"/>
    </row>
    <row r="7" spans="1:21" s="34" customFormat="1" ht="22.5" customHeight="1" x14ac:dyDescent="0.2">
      <c r="A7" s="345" t="s">
        <v>294</v>
      </c>
      <c r="B7" s="346"/>
      <c r="C7" s="356"/>
      <c r="D7" s="219">
        <v>2956064</v>
      </c>
      <c r="E7" s="220">
        <v>285371</v>
      </c>
      <c r="F7" s="220" t="s">
        <v>122</v>
      </c>
      <c r="G7" s="220">
        <v>750697</v>
      </c>
      <c r="H7" s="220">
        <v>73600</v>
      </c>
      <c r="I7" s="220">
        <v>935066</v>
      </c>
      <c r="J7" s="220">
        <v>911330</v>
      </c>
      <c r="K7" s="220">
        <v>30367</v>
      </c>
      <c r="L7" s="221">
        <v>880963</v>
      </c>
      <c r="M7" s="219">
        <v>69314</v>
      </c>
      <c r="N7" s="219">
        <v>3000</v>
      </c>
      <c r="O7" s="220">
        <v>55</v>
      </c>
      <c r="P7" s="220">
        <v>4585</v>
      </c>
      <c r="Q7" s="220">
        <v>24449</v>
      </c>
      <c r="R7" s="222">
        <v>22947</v>
      </c>
      <c r="S7" s="223">
        <v>1502</v>
      </c>
      <c r="T7" s="357" t="s">
        <v>295</v>
      </c>
      <c r="U7" s="346"/>
    </row>
    <row r="8" spans="1:21" s="34" customFormat="1" ht="22.5" customHeight="1" x14ac:dyDescent="0.2">
      <c r="A8" s="329" t="s">
        <v>250</v>
      </c>
      <c r="B8" s="330"/>
      <c r="C8" s="349"/>
      <c r="D8" s="219">
        <v>1234205</v>
      </c>
      <c r="E8" s="220">
        <v>257347</v>
      </c>
      <c r="F8" s="220" t="s">
        <v>122</v>
      </c>
      <c r="G8" s="220">
        <v>141665</v>
      </c>
      <c r="H8" s="220">
        <v>73600</v>
      </c>
      <c r="I8" s="220">
        <v>291904</v>
      </c>
      <c r="J8" s="220">
        <v>469689</v>
      </c>
      <c r="K8" s="220">
        <v>29243</v>
      </c>
      <c r="L8" s="221">
        <v>440446</v>
      </c>
      <c r="M8" s="219">
        <v>66325</v>
      </c>
      <c r="N8" s="219">
        <v>3000</v>
      </c>
      <c r="O8" s="220">
        <v>50</v>
      </c>
      <c r="P8" s="220">
        <v>1419</v>
      </c>
      <c r="Q8" s="220">
        <v>24449</v>
      </c>
      <c r="R8" s="222">
        <v>22947</v>
      </c>
      <c r="S8" s="223">
        <v>1502</v>
      </c>
      <c r="T8" s="350" t="s">
        <v>251</v>
      </c>
      <c r="U8" s="330"/>
    </row>
    <row r="9" spans="1:21" s="34" customFormat="1" ht="22.5" customHeight="1" x14ac:dyDescent="0.2">
      <c r="A9" s="191"/>
      <c r="B9" s="191">
        <v>103</v>
      </c>
      <c r="C9" s="192" t="s">
        <v>252</v>
      </c>
      <c r="D9" s="219">
        <v>324819</v>
      </c>
      <c r="E9" s="220">
        <v>154932</v>
      </c>
      <c r="F9" s="220" t="s">
        <v>122</v>
      </c>
      <c r="G9" s="220">
        <v>49785</v>
      </c>
      <c r="H9" s="220">
        <v>73600</v>
      </c>
      <c r="I9" s="220">
        <v>12215</v>
      </c>
      <c r="J9" s="220">
        <v>34287</v>
      </c>
      <c r="K9" s="220">
        <v>14286</v>
      </c>
      <c r="L9" s="221">
        <v>20001</v>
      </c>
      <c r="M9" s="219">
        <v>7043</v>
      </c>
      <c r="N9" s="219" t="s">
        <v>122</v>
      </c>
      <c r="O9" s="220">
        <v>9</v>
      </c>
      <c r="P9" s="220">
        <v>256</v>
      </c>
      <c r="Q9" s="220">
        <v>1502</v>
      </c>
      <c r="R9" s="222" t="s">
        <v>122</v>
      </c>
      <c r="S9" s="223">
        <v>1502</v>
      </c>
      <c r="T9" s="196"/>
      <c r="U9" s="197" t="s">
        <v>253</v>
      </c>
    </row>
    <row r="10" spans="1:21" s="34" customFormat="1" ht="22.5" customHeight="1" x14ac:dyDescent="0.2">
      <c r="A10" s="191"/>
      <c r="B10" s="191">
        <v>105</v>
      </c>
      <c r="C10" s="192" t="s">
        <v>254</v>
      </c>
      <c r="D10" s="219">
        <v>99044</v>
      </c>
      <c r="E10" s="220" t="s">
        <v>122</v>
      </c>
      <c r="F10" s="220" t="s">
        <v>122</v>
      </c>
      <c r="G10" s="220" t="s">
        <v>122</v>
      </c>
      <c r="H10" s="220" t="s">
        <v>122</v>
      </c>
      <c r="I10" s="220" t="s">
        <v>122</v>
      </c>
      <c r="J10" s="220">
        <v>99044</v>
      </c>
      <c r="K10" s="220">
        <v>14957</v>
      </c>
      <c r="L10" s="221">
        <v>84087</v>
      </c>
      <c r="M10" s="219">
        <v>7098</v>
      </c>
      <c r="N10" s="219">
        <v>3000</v>
      </c>
      <c r="O10" s="220">
        <v>2</v>
      </c>
      <c r="P10" s="220">
        <v>94</v>
      </c>
      <c r="Q10" s="220">
        <v>19945</v>
      </c>
      <c r="R10" s="222">
        <v>19945</v>
      </c>
      <c r="S10" s="223" t="s">
        <v>122</v>
      </c>
      <c r="T10" s="196"/>
      <c r="U10" s="197" t="s">
        <v>255</v>
      </c>
    </row>
    <row r="11" spans="1:21" s="34" customFormat="1" ht="22.5" customHeight="1" x14ac:dyDescent="0.2">
      <c r="A11" s="191"/>
      <c r="B11" s="191">
        <v>106</v>
      </c>
      <c r="C11" s="192" t="s">
        <v>256</v>
      </c>
      <c r="D11" s="219">
        <v>17826</v>
      </c>
      <c r="E11" s="220">
        <v>17826</v>
      </c>
      <c r="F11" s="220" t="s">
        <v>122</v>
      </c>
      <c r="G11" s="220" t="s">
        <v>122</v>
      </c>
      <c r="H11" s="220" t="s">
        <v>122</v>
      </c>
      <c r="I11" s="220" t="s">
        <v>122</v>
      </c>
      <c r="J11" s="220" t="s">
        <v>122</v>
      </c>
      <c r="K11" s="220" t="s">
        <v>122</v>
      </c>
      <c r="L11" s="221" t="s">
        <v>122</v>
      </c>
      <c r="M11" s="219">
        <v>3190</v>
      </c>
      <c r="N11" s="219" t="s">
        <v>122</v>
      </c>
      <c r="O11" s="220">
        <v>6</v>
      </c>
      <c r="P11" s="220">
        <v>196</v>
      </c>
      <c r="Q11" s="220">
        <v>3002</v>
      </c>
      <c r="R11" s="222">
        <v>3002</v>
      </c>
      <c r="S11" s="223" t="s">
        <v>122</v>
      </c>
      <c r="T11" s="196"/>
      <c r="U11" s="197" t="s">
        <v>257</v>
      </c>
    </row>
    <row r="12" spans="1:21" s="34" customFormat="1" ht="22.5" customHeight="1" x14ac:dyDescent="0.2">
      <c r="A12" s="191"/>
      <c r="B12" s="191">
        <v>107</v>
      </c>
      <c r="C12" s="192" t="s">
        <v>296</v>
      </c>
      <c r="D12" s="219" t="s">
        <v>122</v>
      </c>
      <c r="E12" s="220" t="s">
        <v>122</v>
      </c>
      <c r="F12" s="220" t="s">
        <v>122</v>
      </c>
      <c r="G12" s="220" t="s">
        <v>122</v>
      </c>
      <c r="H12" s="220" t="s">
        <v>122</v>
      </c>
      <c r="I12" s="220" t="s">
        <v>122</v>
      </c>
      <c r="J12" s="220" t="s">
        <v>122</v>
      </c>
      <c r="K12" s="220" t="s">
        <v>122</v>
      </c>
      <c r="L12" s="221" t="s">
        <v>122</v>
      </c>
      <c r="M12" s="219">
        <v>13</v>
      </c>
      <c r="N12" s="219" t="s">
        <v>122</v>
      </c>
      <c r="O12" s="220" t="s">
        <v>122</v>
      </c>
      <c r="P12" s="220" t="s">
        <v>122</v>
      </c>
      <c r="Q12" s="220" t="s">
        <v>122</v>
      </c>
      <c r="R12" s="222" t="s">
        <v>122</v>
      </c>
      <c r="S12" s="223" t="s">
        <v>122</v>
      </c>
      <c r="T12" s="196"/>
      <c r="U12" s="197" t="s">
        <v>297</v>
      </c>
    </row>
    <row r="13" spans="1:21" s="34" customFormat="1" ht="22.5" customHeight="1" x14ac:dyDescent="0.2">
      <c r="A13" s="191"/>
      <c r="B13" s="191">
        <v>108</v>
      </c>
      <c r="C13" s="192" t="s">
        <v>258</v>
      </c>
      <c r="D13" s="219">
        <v>85910</v>
      </c>
      <c r="E13" s="220" t="s">
        <v>122</v>
      </c>
      <c r="F13" s="220" t="s">
        <v>122</v>
      </c>
      <c r="G13" s="220">
        <v>41902</v>
      </c>
      <c r="H13" s="220" t="s">
        <v>122</v>
      </c>
      <c r="I13" s="220" t="s">
        <v>122</v>
      </c>
      <c r="J13" s="220">
        <v>44008</v>
      </c>
      <c r="K13" s="220" t="s">
        <v>122</v>
      </c>
      <c r="L13" s="221">
        <v>44008</v>
      </c>
      <c r="M13" s="219">
        <v>16</v>
      </c>
      <c r="N13" s="219" t="s">
        <v>122</v>
      </c>
      <c r="O13" s="220" t="s">
        <v>122</v>
      </c>
      <c r="P13" s="220" t="s">
        <v>122</v>
      </c>
      <c r="Q13" s="220" t="s">
        <v>122</v>
      </c>
      <c r="R13" s="222" t="s">
        <v>122</v>
      </c>
      <c r="S13" s="223" t="s">
        <v>122</v>
      </c>
      <c r="T13" s="196"/>
      <c r="U13" s="197" t="s">
        <v>259</v>
      </c>
    </row>
    <row r="14" spans="1:21" s="34" customFormat="1" ht="22.5" customHeight="1" x14ac:dyDescent="0.2">
      <c r="A14" s="191"/>
      <c r="B14" s="191">
        <v>110</v>
      </c>
      <c r="C14" s="192" t="s">
        <v>48</v>
      </c>
      <c r="D14" s="219" t="s">
        <v>122</v>
      </c>
      <c r="E14" s="220" t="s">
        <v>122</v>
      </c>
      <c r="F14" s="220" t="s">
        <v>122</v>
      </c>
      <c r="G14" s="220" t="s">
        <v>122</v>
      </c>
      <c r="H14" s="220" t="s">
        <v>122</v>
      </c>
      <c r="I14" s="220" t="s">
        <v>122</v>
      </c>
      <c r="J14" s="220" t="s">
        <v>122</v>
      </c>
      <c r="K14" s="220" t="s">
        <v>122</v>
      </c>
      <c r="L14" s="221" t="s">
        <v>122</v>
      </c>
      <c r="M14" s="219">
        <v>303</v>
      </c>
      <c r="N14" s="219" t="s">
        <v>122</v>
      </c>
      <c r="O14" s="220">
        <v>14</v>
      </c>
      <c r="P14" s="220">
        <v>17</v>
      </c>
      <c r="Q14" s="220" t="s">
        <v>122</v>
      </c>
      <c r="R14" s="222" t="s">
        <v>122</v>
      </c>
      <c r="S14" s="223" t="s">
        <v>122</v>
      </c>
      <c r="T14" s="196"/>
      <c r="U14" s="197" t="s">
        <v>49</v>
      </c>
    </row>
    <row r="15" spans="1:21" s="34" customFormat="1" ht="22.5" customHeight="1" x14ac:dyDescent="0.2">
      <c r="A15" s="191"/>
      <c r="B15" s="191">
        <v>111</v>
      </c>
      <c r="C15" s="192" t="s">
        <v>52</v>
      </c>
      <c r="D15" s="219" t="s">
        <v>122</v>
      </c>
      <c r="E15" s="220" t="s">
        <v>122</v>
      </c>
      <c r="F15" s="220" t="s">
        <v>122</v>
      </c>
      <c r="G15" s="220" t="s">
        <v>122</v>
      </c>
      <c r="H15" s="220" t="s">
        <v>122</v>
      </c>
      <c r="I15" s="220" t="s">
        <v>122</v>
      </c>
      <c r="J15" s="220" t="s">
        <v>122</v>
      </c>
      <c r="K15" s="220" t="s">
        <v>122</v>
      </c>
      <c r="L15" s="221" t="s">
        <v>122</v>
      </c>
      <c r="M15" s="219">
        <v>2439</v>
      </c>
      <c r="N15" s="219" t="s">
        <v>122</v>
      </c>
      <c r="O15" s="220">
        <v>2</v>
      </c>
      <c r="P15" s="220">
        <v>780</v>
      </c>
      <c r="Q15" s="220" t="s">
        <v>122</v>
      </c>
      <c r="R15" s="222" t="s">
        <v>122</v>
      </c>
      <c r="S15" s="223" t="s">
        <v>122</v>
      </c>
      <c r="T15" s="196"/>
      <c r="U15" s="197" t="s">
        <v>53</v>
      </c>
    </row>
    <row r="16" spans="1:21" s="34" customFormat="1" ht="22.5" customHeight="1" x14ac:dyDescent="0.2">
      <c r="A16" s="191"/>
      <c r="B16" s="191">
        <v>112</v>
      </c>
      <c r="C16" s="192" t="s">
        <v>260</v>
      </c>
      <c r="D16" s="219">
        <v>262449</v>
      </c>
      <c r="E16" s="220">
        <v>19500</v>
      </c>
      <c r="F16" s="220" t="s">
        <v>122</v>
      </c>
      <c r="G16" s="220" t="s">
        <v>122</v>
      </c>
      <c r="H16" s="220" t="s">
        <v>122</v>
      </c>
      <c r="I16" s="220" t="s">
        <v>122</v>
      </c>
      <c r="J16" s="220">
        <v>242949</v>
      </c>
      <c r="K16" s="220" t="s">
        <v>122</v>
      </c>
      <c r="L16" s="221">
        <v>242949</v>
      </c>
      <c r="M16" s="219">
        <v>44489</v>
      </c>
      <c r="N16" s="219" t="s">
        <v>122</v>
      </c>
      <c r="O16" s="220" t="s">
        <v>122</v>
      </c>
      <c r="P16" s="220" t="s">
        <v>122</v>
      </c>
      <c r="Q16" s="220" t="s">
        <v>122</v>
      </c>
      <c r="R16" s="222" t="s">
        <v>122</v>
      </c>
      <c r="S16" s="223" t="s">
        <v>122</v>
      </c>
      <c r="T16" s="196"/>
      <c r="U16" s="197" t="s">
        <v>261</v>
      </c>
    </row>
    <row r="17" spans="1:21" s="34" customFormat="1" ht="22.5" customHeight="1" x14ac:dyDescent="0.2">
      <c r="A17" s="191"/>
      <c r="B17" s="191">
        <v>113</v>
      </c>
      <c r="C17" s="192" t="s">
        <v>55</v>
      </c>
      <c r="D17" s="219">
        <v>166321</v>
      </c>
      <c r="E17" s="220">
        <v>50000</v>
      </c>
      <c r="F17" s="220" t="s">
        <v>122</v>
      </c>
      <c r="G17" s="220">
        <v>49978</v>
      </c>
      <c r="H17" s="220" t="s">
        <v>122</v>
      </c>
      <c r="I17" s="220">
        <v>16942</v>
      </c>
      <c r="J17" s="220">
        <v>49401</v>
      </c>
      <c r="K17" s="220" t="s">
        <v>122</v>
      </c>
      <c r="L17" s="221">
        <v>49401</v>
      </c>
      <c r="M17" s="219">
        <v>476</v>
      </c>
      <c r="N17" s="219" t="s">
        <v>122</v>
      </c>
      <c r="O17" s="220" t="s">
        <v>122</v>
      </c>
      <c r="P17" s="220">
        <v>11</v>
      </c>
      <c r="Q17" s="220" t="s">
        <v>122</v>
      </c>
      <c r="R17" s="222" t="s">
        <v>122</v>
      </c>
      <c r="S17" s="223" t="s">
        <v>122</v>
      </c>
      <c r="T17" s="196"/>
      <c r="U17" s="197" t="s">
        <v>56</v>
      </c>
    </row>
    <row r="18" spans="1:21" s="34" customFormat="1" ht="22.5" customHeight="1" x14ac:dyDescent="0.2">
      <c r="A18" s="191"/>
      <c r="B18" s="191">
        <v>117</v>
      </c>
      <c r="C18" s="192" t="s">
        <v>298</v>
      </c>
      <c r="D18" s="219">
        <v>144627</v>
      </c>
      <c r="E18" s="220">
        <v>15089</v>
      </c>
      <c r="F18" s="220" t="s">
        <v>122</v>
      </c>
      <c r="G18" s="220" t="s">
        <v>122</v>
      </c>
      <c r="H18" s="220" t="s">
        <v>122</v>
      </c>
      <c r="I18" s="220">
        <v>129538</v>
      </c>
      <c r="J18" s="220" t="s">
        <v>122</v>
      </c>
      <c r="K18" s="220" t="s">
        <v>122</v>
      </c>
      <c r="L18" s="221" t="s">
        <v>122</v>
      </c>
      <c r="M18" s="219">
        <v>79</v>
      </c>
      <c r="N18" s="219" t="s">
        <v>122</v>
      </c>
      <c r="O18" s="220" t="s">
        <v>122</v>
      </c>
      <c r="P18" s="220" t="s">
        <v>122</v>
      </c>
      <c r="Q18" s="220" t="s">
        <v>122</v>
      </c>
      <c r="R18" s="222" t="s">
        <v>122</v>
      </c>
      <c r="S18" s="223" t="s">
        <v>122</v>
      </c>
      <c r="T18" s="196"/>
      <c r="U18" s="197" t="s">
        <v>299</v>
      </c>
    </row>
    <row r="19" spans="1:21" s="34" customFormat="1" ht="22.5" customHeight="1" x14ac:dyDescent="0.2">
      <c r="A19" s="191"/>
      <c r="B19" s="191">
        <v>118</v>
      </c>
      <c r="C19" s="192" t="s">
        <v>58</v>
      </c>
      <c r="D19" s="219" t="s">
        <v>122</v>
      </c>
      <c r="E19" s="220" t="s">
        <v>122</v>
      </c>
      <c r="F19" s="220" t="s">
        <v>122</v>
      </c>
      <c r="G19" s="220" t="s">
        <v>122</v>
      </c>
      <c r="H19" s="220" t="s">
        <v>122</v>
      </c>
      <c r="I19" s="220" t="s">
        <v>122</v>
      </c>
      <c r="J19" s="220" t="s">
        <v>122</v>
      </c>
      <c r="K19" s="220" t="s">
        <v>122</v>
      </c>
      <c r="L19" s="221" t="s">
        <v>122</v>
      </c>
      <c r="M19" s="219">
        <v>839</v>
      </c>
      <c r="N19" s="219" t="s">
        <v>122</v>
      </c>
      <c r="O19" s="220">
        <v>13</v>
      </c>
      <c r="P19" s="220">
        <v>11</v>
      </c>
      <c r="Q19" s="220" t="s">
        <v>122</v>
      </c>
      <c r="R19" s="222" t="s">
        <v>122</v>
      </c>
      <c r="S19" s="223" t="s">
        <v>122</v>
      </c>
      <c r="T19" s="196"/>
      <c r="U19" s="197" t="s">
        <v>59</v>
      </c>
    </row>
    <row r="20" spans="1:21" s="34" customFormat="1" ht="22.5" customHeight="1" x14ac:dyDescent="0.2">
      <c r="A20" s="191"/>
      <c r="B20" s="191">
        <v>123</v>
      </c>
      <c r="C20" s="192" t="s">
        <v>300</v>
      </c>
      <c r="D20" s="219" t="s">
        <v>122</v>
      </c>
      <c r="E20" s="220" t="s">
        <v>122</v>
      </c>
      <c r="F20" s="220" t="s">
        <v>122</v>
      </c>
      <c r="G20" s="220" t="s">
        <v>122</v>
      </c>
      <c r="H20" s="220" t="s">
        <v>122</v>
      </c>
      <c r="I20" s="220" t="s">
        <v>122</v>
      </c>
      <c r="J20" s="220" t="s">
        <v>122</v>
      </c>
      <c r="K20" s="220" t="s">
        <v>122</v>
      </c>
      <c r="L20" s="221" t="s">
        <v>122</v>
      </c>
      <c r="M20" s="219">
        <v>297</v>
      </c>
      <c r="N20" s="219" t="s">
        <v>122</v>
      </c>
      <c r="O20" s="220">
        <v>4</v>
      </c>
      <c r="P20" s="220">
        <v>18</v>
      </c>
      <c r="Q20" s="220" t="s">
        <v>122</v>
      </c>
      <c r="R20" s="222" t="s">
        <v>122</v>
      </c>
      <c r="S20" s="223" t="s">
        <v>122</v>
      </c>
      <c r="T20" s="196"/>
      <c r="U20" s="197" t="s">
        <v>301</v>
      </c>
    </row>
    <row r="21" spans="1:21" s="34" customFormat="1" ht="22.5" customHeight="1" x14ac:dyDescent="0.2">
      <c r="A21" s="191"/>
      <c r="B21" s="191">
        <v>125</v>
      </c>
      <c r="C21" s="192" t="s">
        <v>302</v>
      </c>
      <c r="D21" s="219" t="s">
        <v>122</v>
      </c>
      <c r="E21" s="220" t="s">
        <v>122</v>
      </c>
      <c r="F21" s="220" t="s">
        <v>122</v>
      </c>
      <c r="G21" s="220" t="s">
        <v>122</v>
      </c>
      <c r="H21" s="220" t="s">
        <v>122</v>
      </c>
      <c r="I21" s="220" t="s">
        <v>122</v>
      </c>
      <c r="J21" s="220" t="s">
        <v>122</v>
      </c>
      <c r="K21" s="220" t="s">
        <v>122</v>
      </c>
      <c r="L21" s="221" t="s">
        <v>122</v>
      </c>
      <c r="M21" s="219" t="s">
        <v>122</v>
      </c>
      <c r="N21" s="219" t="s">
        <v>122</v>
      </c>
      <c r="O21" s="220" t="s">
        <v>122</v>
      </c>
      <c r="P21" s="220">
        <v>35</v>
      </c>
      <c r="Q21" s="220" t="s">
        <v>122</v>
      </c>
      <c r="R21" s="222" t="s">
        <v>122</v>
      </c>
      <c r="S21" s="223" t="s">
        <v>122</v>
      </c>
      <c r="T21" s="196"/>
      <c r="U21" s="197" t="s">
        <v>303</v>
      </c>
    </row>
    <row r="22" spans="1:21" s="34" customFormat="1" ht="22.5" customHeight="1" x14ac:dyDescent="0.2">
      <c r="A22" s="191"/>
      <c r="B22" s="191">
        <v>127</v>
      </c>
      <c r="C22" s="192" t="s">
        <v>304</v>
      </c>
      <c r="D22" s="219">
        <v>133209</v>
      </c>
      <c r="E22" s="220" t="s">
        <v>122</v>
      </c>
      <c r="F22" s="220" t="s">
        <v>122</v>
      </c>
      <c r="G22" s="220" t="s">
        <v>122</v>
      </c>
      <c r="H22" s="220" t="s">
        <v>122</v>
      </c>
      <c r="I22" s="220">
        <v>133209</v>
      </c>
      <c r="J22" s="220" t="s">
        <v>122</v>
      </c>
      <c r="K22" s="220" t="s">
        <v>122</v>
      </c>
      <c r="L22" s="221" t="s">
        <v>122</v>
      </c>
      <c r="M22" s="219" t="s">
        <v>122</v>
      </c>
      <c r="N22" s="219" t="s">
        <v>122</v>
      </c>
      <c r="O22" s="220" t="s">
        <v>122</v>
      </c>
      <c r="P22" s="220" t="s">
        <v>122</v>
      </c>
      <c r="Q22" s="220" t="s">
        <v>122</v>
      </c>
      <c r="R22" s="222" t="s">
        <v>122</v>
      </c>
      <c r="S22" s="223" t="s">
        <v>122</v>
      </c>
      <c r="T22" s="196"/>
      <c r="U22" s="197" t="s">
        <v>305</v>
      </c>
    </row>
    <row r="23" spans="1:21" s="34" customFormat="1" ht="22.5" customHeight="1" x14ac:dyDescent="0.2">
      <c r="A23" s="191"/>
      <c r="B23" s="191">
        <v>143</v>
      </c>
      <c r="C23" s="192" t="s">
        <v>306</v>
      </c>
      <c r="D23" s="219" t="s">
        <v>122</v>
      </c>
      <c r="E23" s="220" t="s">
        <v>122</v>
      </c>
      <c r="F23" s="220" t="s">
        <v>122</v>
      </c>
      <c r="G23" s="220" t="s">
        <v>122</v>
      </c>
      <c r="H23" s="220" t="s">
        <v>122</v>
      </c>
      <c r="I23" s="220" t="s">
        <v>122</v>
      </c>
      <c r="J23" s="220" t="s">
        <v>122</v>
      </c>
      <c r="K23" s="220" t="s">
        <v>122</v>
      </c>
      <c r="L23" s="221" t="s">
        <v>122</v>
      </c>
      <c r="M23" s="219">
        <v>1</v>
      </c>
      <c r="N23" s="219" t="s">
        <v>122</v>
      </c>
      <c r="O23" s="220" t="s">
        <v>122</v>
      </c>
      <c r="P23" s="220" t="s">
        <v>122</v>
      </c>
      <c r="Q23" s="220" t="s">
        <v>122</v>
      </c>
      <c r="R23" s="222" t="s">
        <v>122</v>
      </c>
      <c r="S23" s="223" t="s">
        <v>122</v>
      </c>
      <c r="T23" s="196"/>
      <c r="U23" s="197" t="s">
        <v>307</v>
      </c>
    </row>
    <row r="24" spans="1:21" s="34" customFormat="1" ht="22.5" customHeight="1" x14ac:dyDescent="0.2">
      <c r="A24" s="191"/>
      <c r="B24" s="191">
        <v>147</v>
      </c>
      <c r="C24" s="192" t="s">
        <v>36</v>
      </c>
      <c r="D24" s="219" t="s">
        <v>122</v>
      </c>
      <c r="E24" s="220" t="s">
        <v>122</v>
      </c>
      <c r="F24" s="220" t="s">
        <v>122</v>
      </c>
      <c r="G24" s="220" t="s">
        <v>122</v>
      </c>
      <c r="H24" s="220" t="s">
        <v>122</v>
      </c>
      <c r="I24" s="220" t="s">
        <v>122</v>
      </c>
      <c r="J24" s="220" t="s">
        <v>122</v>
      </c>
      <c r="K24" s="220" t="s">
        <v>122</v>
      </c>
      <c r="L24" s="221" t="s">
        <v>122</v>
      </c>
      <c r="M24" s="219">
        <v>42</v>
      </c>
      <c r="N24" s="219" t="s">
        <v>122</v>
      </c>
      <c r="O24" s="220" t="s">
        <v>122</v>
      </c>
      <c r="P24" s="220">
        <v>1</v>
      </c>
      <c r="Q24" s="220" t="s">
        <v>122</v>
      </c>
      <c r="R24" s="222" t="s">
        <v>122</v>
      </c>
      <c r="S24" s="223" t="s">
        <v>122</v>
      </c>
      <c r="T24" s="196"/>
      <c r="U24" s="197" t="s">
        <v>37</v>
      </c>
    </row>
    <row r="25" spans="1:21" s="34" customFormat="1" ht="22.5" customHeight="1" x14ac:dyDescent="0.2">
      <c r="A25" s="329" t="s">
        <v>262</v>
      </c>
      <c r="B25" s="330"/>
      <c r="C25" s="349"/>
      <c r="D25" s="219">
        <v>72400</v>
      </c>
      <c r="E25" s="220" t="s">
        <v>122</v>
      </c>
      <c r="F25" s="220" t="s">
        <v>122</v>
      </c>
      <c r="G25" s="220">
        <v>72400</v>
      </c>
      <c r="H25" s="220" t="s">
        <v>122</v>
      </c>
      <c r="I25" s="220" t="s">
        <v>122</v>
      </c>
      <c r="J25" s="220" t="s">
        <v>122</v>
      </c>
      <c r="K25" s="220" t="s">
        <v>122</v>
      </c>
      <c r="L25" s="221" t="s">
        <v>122</v>
      </c>
      <c r="M25" s="219">
        <v>2190</v>
      </c>
      <c r="N25" s="219" t="s">
        <v>122</v>
      </c>
      <c r="O25" s="220">
        <v>2</v>
      </c>
      <c r="P25" s="220">
        <v>366</v>
      </c>
      <c r="Q25" s="220" t="s">
        <v>122</v>
      </c>
      <c r="R25" s="222" t="s">
        <v>122</v>
      </c>
      <c r="S25" s="223" t="s">
        <v>122</v>
      </c>
      <c r="T25" s="350" t="s">
        <v>263</v>
      </c>
      <c r="U25" s="330"/>
    </row>
    <row r="26" spans="1:21" s="34" customFormat="1" ht="22.5" customHeight="1" x14ac:dyDescent="0.2">
      <c r="A26" s="191"/>
      <c r="B26" s="191">
        <v>205</v>
      </c>
      <c r="C26" s="192" t="s">
        <v>264</v>
      </c>
      <c r="D26" s="219" t="s">
        <v>122</v>
      </c>
      <c r="E26" s="220" t="s">
        <v>122</v>
      </c>
      <c r="F26" s="220" t="s">
        <v>122</v>
      </c>
      <c r="G26" s="220" t="s">
        <v>122</v>
      </c>
      <c r="H26" s="220" t="s">
        <v>122</v>
      </c>
      <c r="I26" s="220" t="s">
        <v>122</v>
      </c>
      <c r="J26" s="220" t="s">
        <v>122</v>
      </c>
      <c r="K26" s="220" t="s">
        <v>122</v>
      </c>
      <c r="L26" s="221" t="s">
        <v>122</v>
      </c>
      <c r="M26" s="219">
        <v>1622</v>
      </c>
      <c r="N26" s="219" t="s">
        <v>122</v>
      </c>
      <c r="O26" s="220">
        <v>2</v>
      </c>
      <c r="P26" s="220" t="s">
        <v>122</v>
      </c>
      <c r="Q26" s="220" t="s">
        <v>122</v>
      </c>
      <c r="R26" s="222" t="s">
        <v>122</v>
      </c>
      <c r="S26" s="223" t="s">
        <v>122</v>
      </c>
      <c r="T26" s="196"/>
      <c r="U26" s="197" t="s">
        <v>265</v>
      </c>
    </row>
    <row r="27" spans="1:21" s="34" customFormat="1" ht="22.5" customHeight="1" x14ac:dyDescent="0.2">
      <c r="A27" s="191"/>
      <c r="B27" s="191">
        <v>207</v>
      </c>
      <c r="C27" s="192" t="s">
        <v>308</v>
      </c>
      <c r="D27" s="219">
        <v>72400</v>
      </c>
      <c r="E27" s="220" t="s">
        <v>122</v>
      </c>
      <c r="F27" s="220" t="s">
        <v>122</v>
      </c>
      <c r="G27" s="220">
        <v>72400</v>
      </c>
      <c r="H27" s="220" t="s">
        <v>122</v>
      </c>
      <c r="I27" s="220" t="s">
        <v>122</v>
      </c>
      <c r="J27" s="220" t="s">
        <v>122</v>
      </c>
      <c r="K27" s="220" t="s">
        <v>122</v>
      </c>
      <c r="L27" s="221" t="s">
        <v>122</v>
      </c>
      <c r="M27" s="219" t="s">
        <v>122</v>
      </c>
      <c r="N27" s="219" t="s">
        <v>122</v>
      </c>
      <c r="O27" s="220" t="s">
        <v>122</v>
      </c>
      <c r="P27" s="220" t="s">
        <v>122</v>
      </c>
      <c r="Q27" s="220" t="s">
        <v>122</v>
      </c>
      <c r="R27" s="222" t="s">
        <v>122</v>
      </c>
      <c r="S27" s="223" t="s">
        <v>122</v>
      </c>
      <c r="T27" s="196"/>
      <c r="U27" s="197" t="s">
        <v>309</v>
      </c>
    </row>
    <row r="28" spans="1:21" s="34" customFormat="1" ht="22.5" customHeight="1" x14ac:dyDescent="0.2">
      <c r="A28" s="191"/>
      <c r="B28" s="191">
        <v>213</v>
      </c>
      <c r="C28" s="192" t="s">
        <v>268</v>
      </c>
      <c r="D28" s="219" t="s">
        <v>122</v>
      </c>
      <c r="E28" s="220" t="s">
        <v>122</v>
      </c>
      <c r="F28" s="220" t="s">
        <v>122</v>
      </c>
      <c r="G28" s="220" t="s">
        <v>122</v>
      </c>
      <c r="H28" s="220" t="s">
        <v>122</v>
      </c>
      <c r="I28" s="220" t="s">
        <v>122</v>
      </c>
      <c r="J28" s="220" t="s">
        <v>122</v>
      </c>
      <c r="K28" s="220" t="s">
        <v>122</v>
      </c>
      <c r="L28" s="221" t="s">
        <v>122</v>
      </c>
      <c r="M28" s="219" t="s">
        <v>122</v>
      </c>
      <c r="N28" s="219" t="s">
        <v>122</v>
      </c>
      <c r="O28" s="220" t="s">
        <v>122</v>
      </c>
      <c r="P28" s="220">
        <v>344</v>
      </c>
      <c r="Q28" s="220" t="s">
        <v>122</v>
      </c>
      <c r="R28" s="222" t="s">
        <v>122</v>
      </c>
      <c r="S28" s="223" t="s">
        <v>122</v>
      </c>
      <c r="T28" s="196"/>
      <c r="U28" s="197" t="s">
        <v>269</v>
      </c>
    </row>
    <row r="29" spans="1:21" s="34" customFormat="1" ht="22.5" customHeight="1" x14ac:dyDescent="0.2">
      <c r="A29" s="191"/>
      <c r="B29" s="191">
        <v>218</v>
      </c>
      <c r="C29" s="192" t="s">
        <v>270</v>
      </c>
      <c r="D29" s="219" t="s">
        <v>122</v>
      </c>
      <c r="E29" s="220" t="s">
        <v>122</v>
      </c>
      <c r="F29" s="220" t="s">
        <v>122</v>
      </c>
      <c r="G29" s="220" t="s">
        <v>122</v>
      </c>
      <c r="H29" s="220" t="s">
        <v>122</v>
      </c>
      <c r="I29" s="220" t="s">
        <v>122</v>
      </c>
      <c r="J29" s="220" t="s">
        <v>122</v>
      </c>
      <c r="K29" s="220" t="s">
        <v>122</v>
      </c>
      <c r="L29" s="221" t="s">
        <v>122</v>
      </c>
      <c r="M29" s="219">
        <v>5</v>
      </c>
      <c r="N29" s="219" t="s">
        <v>122</v>
      </c>
      <c r="O29" s="220" t="s">
        <v>122</v>
      </c>
      <c r="P29" s="220" t="s">
        <v>122</v>
      </c>
      <c r="Q29" s="220" t="s">
        <v>122</v>
      </c>
      <c r="R29" s="222" t="s">
        <v>122</v>
      </c>
      <c r="S29" s="223" t="s">
        <v>122</v>
      </c>
      <c r="T29" s="196"/>
      <c r="U29" s="197" t="s">
        <v>271</v>
      </c>
    </row>
    <row r="30" spans="1:21" s="34" customFormat="1" ht="22.5" customHeight="1" x14ac:dyDescent="0.2">
      <c r="A30" s="191"/>
      <c r="B30" s="191">
        <v>224</v>
      </c>
      <c r="C30" s="192" t="s">
        <v>310</v>
      </c>
      <c r="D30" s="219" t="s">
        <v>122</v>
      </c>
      <c r="E30" s="220" t="s">
        <v>122</v>
      </c>
      <c r="F30" s="220" t="s">
        <v>122</v>
      </c>
      <c r="G30" s="220" t="s">
        <v>122</v>
      </c>
      <c r="H30" s="220" t="s">
        <v>122</v>
      </c>
      <c r="I30" s="220" t="s">
        <v>122</v>
      </c>
      <c r="J30" s="220" t="s">
        <v>122</v>
      </c>
      <c r="K30" s="220" t="s">
        <v>122</v>
      </c>
      <c r="L30" s="221" t="s">
        <v>122</v>
      </c>
      <c r="M30" s="219">
        <v>563</v>
      </c>
      <c r="N30" s="219" t="s">
        <v>122</v>
      </c>
      <c r="O30" s="220" t="s">
        <v>122</v>
      </c>
      <c r="P30" s="220" t="s">
        <v>122</v>
      </c>
      <c r="Q30" s="220" t="s">
        <v>122</v>
      </c>
      <c r="R30" s="222" t="s">
        <v>122</v>
      </c>
      <c r="S30" s="223" t="s">
        <v>122</v>
      </c>
      <c r="T30" s="196"/>
      <c r="U30" s="197" t="s">
        <v>311</v>
      </c>
    </row>
    <row r="31" spans="1:21" s="34" customFormat="1" ht="22.5" customHeight="1" x14ac:dyDescent="0.2">
      <c r="A31" s="191"/>
      <c r="B31" s="191">
        <v>234</v>
      </c>
      <c r="C31" s="192" t="s">
        <v>312</v>
      </c>
      <c r="D31" s="219" t="s">
        <v>122</v>
      </c>
      <c r="E31" s="220" t="s">
        <v>122</v>
      </c>
      <c r="F31" s="220" t="s">
        <v>122</v>
      </c>
      <c r="G31" s="220" t="s">
        <v>122</v>
      </c>
      <c r="H31" s="220" t="s">
        <v>122</v>
      </c>
      <c r="I31" s="220" t="s">
        <v>122</v>
      </c>
      <c r="J31" s="220" t="s">
        <v>122</v>
      </c>
      <c r="K31" s="220" t="s">
        <v>122</v>
      </c>
      <c r="L31" s="221" t="s">
        <v>122</v>
      </c>
      <c r="M31" s="219" t="s">
        <v>122</v>
      </c>
      <c r="N31" s="219" t="s">
        <v>122</v>
      </c>
      <c r="O31" s="220" t="s">
        <v>122</v>
      </c>
      <c r="P31" s="220">
        <v>22</v>
      </c>
      <c r="Q31" s="220" t="s">
        <v>122</v>
      </c>
      <c r="R31" s="222" t="s">
        <v>122</v>
      </c>
      <c r="S31" s="223" t="s">
        <v>122</v>
      </c>
      <c r="T31" s="196"/>
      <c r="U31" s="197" t="s">
        <v>313</v>
      </c>
    </row>
    <row r="32" spans="1:21" s="34" customFormat="1" ht="22.5" customHeight="1" x14ac:dyDescent="0.2">
      <c r="A32" s="329" t="s">
        <v>274</v>
      </c>
      <c r="B32" s="330"/>
      <c r="C32" s="349"/>
      <c r="D32" s="219">
        <v>198537</v>
      </c>
      <c r="E32" s="220" t="s">
        <v>122</v>
      </c>
      <c r="F32" s="220" t="s">
        <v>122</v>
      </c>
      <c r="G32" s="220">
        <v>102941</v>
      </c>
      <c r="H32" s="220" t="s">
        <v>122</v>
      </c>
      <c r="I32" s="220">
        <v>95596</v>
      </c>
      <c r="J32" s="220" t="s">
        <v>122</v>
      </c>
      <c r="K32" s="220" t="s">
        <v>122</v>
      </c>
      <c r="L32" s="221" t="s">
        <v>122</v>
      </c>
      <c r="M32" s="219">
        <v>419</v>
      </c>
      <c r="N32" s="219" t="s">
        <v>122</v>
      </c>
      <c r="O32" s="220">
        <v>3</v>
      </c>
      <c r="P32" s="220">
        <v>2714</v>
      </c>
      <c r="Q32" s="220" t="s">
        <v>122</v>
      </c>
      <c r="R32" s="222" t="s">
        <v>122</v>
      </c>
      <c r="S32" s="223" t="s">
        <v>122</v>
      </c>
      <c r="T32" s="350" t="s">
        <v>275</v>
      </c>
      <c r="U32" s="330"/>
    </row>
    <row r="33" spans="1:21" s="34" customFormat="1" ht="22.5" customHeight="1" x14ac:dyDescent="0.2">
      <c r="A33" s="191"/>
      <c r="B33" s="191">
        <v>302</v>
      </c>
      <c r="C33" s="192" t="s">
        <v>276</v>
      </c>
      <c r="D33" s="219" t="s">
        <v>122</v>
      </c>
      <c r="E33" s="220" t="s">
        <v>122</v>
      </c>
      <c r="F33" s="220" t="s">
        <v>122</v>
      </c>
      <c r="G33" s="220" t="s">
        <v>122</v>
      </c>
      <c r="H33" s="220" t="s">
        <v>122</v>
      </c>
      <c r="I33" s="220" t="s">
        <v>122</v>
      </c>
      <c r="J33" s="220" t="s">
        <v>122</v>
      </c>
      <c r="K33" s="220" t="s">
        <v>122</v>
      </c>
      <c r="L33" s="221" t="s">
        <v>122</v>
      </c>
      <c r="M33" s="219" t="s">
        <v>122</v>
      </c>
      <c r="N33" s="219" t="s">
        <v>122</v>
      </c>
      <c r="O33" s="220" t="s">
        <v>122</v>
      </c>
      <c r="P33" s="220">
        <v>18</v>
      </c>
      <c r="Q33" s="220" t="s">
        <v>122</v>
      </c>
      <c r="R33" s="222" t="s">
        <v>122</v>
      </c>
      <c r="S33" s="223" t="s">
        <v>122</v>
      </c>
      <c r="T33" s="196"/>
      <c r="U33" s="197" t="s">
        <v>277</v>
      </c>
    </row>
    <row r="34" spans="1:21" s="34" customFormat="1" ht="22.5" customHeight="1" x14ac:dyDescent="0.2">
      <c r="A34" s="191"/>
      <c r="B34" s="191">
        <v>304</v>
      </c>
      <c r="C34" s="192" t="s">
        <v>63</v>
      </c>
      <c r="D34" s="219">
        <v>150441</v>
      </c>
      <c r="E34" s="220" t="s">
        <v>122</v>
      </c>
      <c r="F34" s="220" t="s">
        <v>122</v>
      </c>
      <c r="G34" s="220">
        <v>102941</v>
      </c>
      <c r="H34" s="220" t="s">
        <v>122</v>
      </c>
      <c r="I34" s="220">
        <v>47500</v>
      </c>
      <c r="J34" s="220" t="s">
        <v>122</v>
      </c>
      <c r="K34" s="220" t="s">
        <v>122</v>
      </c>
      <c r="L34" s="221" t="s">
        <v>122</v>
      </c>
      <c r="M34" s="219">
        <v>371</v>
      </c>
      <c r="N34" s="219" t="s">
        <v>122</v>
      </c>
      <c r="O34" s="220">
        <v>2</v>
      </c>
      <c r="P34" s="220">
        <v>2696</v>
      </c>
      <c r="Q34" s="220" t="s">
        <v>122</v>
      </c>
      <c r="R34" s="222" t="s">
        <v>122</v>
      </c>
      <c r="S34" s="223" t="s">
        <v>122</v>
      </c>
      <c r="T34" s="196"/>
      <c r="U34" s="197" t="s">
        <v>64</v>
      </c>
    </row>
    <row r="35" spans="1:21" s="34" customFormat="1" ht="22.5" customHeight="1" x14ac:dyDescent="0.2">
      <c r="A35" s="191"/>
      <c r="B35" s="191">
        <v>305</v>
      </c>
      <c r="C35" s="192" t="s">
        <v>314</v>
      </c>
      <c r="D35" s="219">
        <v>48096</v>
      </c>
      <c r="E35" s="220" t="s">
        <v>122</v>
      </c>
      <c r="F35" s="220" t="s">
        <v>122</v>
      </c>
      <c r="G35" s="220" t="s">
        <v>122</v>
      </c>
      <c r="H35" s="220" t="s">
        <v>122</v>
      </c>
      <c r="I35" s="220">
        <v>48096</v>
      </c>
      <c r="J35" s="220" t="s">
        <v>122</v>
      </c>
      <c r="K35" s="220" t="s">
        <v>122</v>
      </c>
      <c r="L35" s="221" t="s">
        <v>122</v>
      </c>
      <c r="M35" s="219">
        <v>48</v>
      </c>
      <c r="N35" s="219" t="s">
        <v>122</v>
      </c>
      <c r="O35" s="220">
        <v>1</v>
      </c>
      <c r="P35" s="220" t="s">
        <v>122</v>
      </c>
      <c r="Q35" s="220" t="s">
        <v>122</v>
      </c>
      <c r="R35" s="222" t="s">
        <v>122</v>
      </c>
      <c r="S35" s="223" t="s">
        <v>122</v>
      </c>
      <c r="T35" s="196"/>
      <c r="U35" s="197" t="s">
        <v>315</v>
      </c>
    </row>
    <row r="36" spans="1:21" s="34" customFormat="1" ht="22.5" customHeight="1" x14ac:dyDescent="0.2">
      <c r="A36" s="329" t="s">
        <v>278</v>
      </c>
      <c r="B36" s="330"/>
      <c r="C36" s="349"/>
      <c r="D36" s="219">
        <v>50002</v>
      </c>
      <c r="E36" s="220" t="s">
        <v>122</v>
      </c>
      <c r="F36" s="220" t="s">
        <v>122</v>
      </c>
      <c r="G36" s="220" t="s">
        <v>122</v>
      </c>
      <c r="H36" s="220" t="s">
        <v>122</v>
      </c>
      <c r="I36" s="220">
        <v>50002</v>
      </c>
      <c r="J36" s="220" t="s">
        <v>122</v>
      </c>
      <c r="K36" s="220" t="s">
        <v>122</v>
      </c>
      <c r="L36" s="221" t="s">
        <v>122</v>
      </c>
      <c r="M36" s="219">
        <v>61</v>
      </c>
      <c r="N36" s="219" t="s">
        <v>122</v>
      </c>
      <c r="O36" s="220" t="s">
        <v>122</v>
      </c>
      <c r="P36" s="220">
        <v>35</v>
      </c>
      <c r="Q36" s="220" t="s">
        <v>122</v>
      </c>
      <c r="R36" s="222" t="s">
        <v>122</v>
      </c>
      <c r="S36" s="223" t="s">
        <v>122</v>
      </c>
      <c r="T36" s="350" t="s">
        <v>279</v>
      </c>
      <c r="U36" s="330"/>
    </row>
    <row r="37" spans="1:21" s="34" customFormat="1" ht="22.5" customHeight="1" x14ac:dyDescent="0.2">
      <c r="A37" s="191"/>
      <c r="B37" s="191">
        <v>406</v>
      </c>
      <c r="C37" s="192" t="s">
        <v>68</v>
      </c>
      <c r="D37" s="219" t="s">
        <v>122</v>
      </c>
      <c r="E37" s="220" t="s">
        <v>122</v>
      </c>
      <c r="F37" s="220" t="s">
        <v>122</v>
      </c>
      <c r="G37" s="220" t="s">
        <v>122</v>
      </c>
      <c r="H37" s="220" t="s">
        <v>122</v>
      </c>
      <c r="I37" s="220" t="s">
        <v>122</v>
      </c>
      <c r="J37" s="220" t="s">
        <v>122</v>
      </c>
      <c r="K37" s="220" t="s">
        <v>122</v>
      </c>
      <c r="L37" s="221" t="s">
        <v>122</v>
      </c>
      <c r="M37" s="219" t="s">
        <v>122</v>
      </c>
      <c r="N37" s="219" t="s">
        <v>122</v>
      </c>
      <c r="O37" s="220" t="s">
        <v>122</v>
      </c>
      <c r="P37" s="220">
        <v>18</v>
      </c>
      <c r="Q37" s="220" t="s">
        <v>122</v>
      </c>
      <c r="R37" s="222" t="s">
        <v>122</v>
      </c>
      <c r="S37" s="223" t="s">
        <v>122</v>
      </c>
      <c r="T37" s="196"/>
      <c r="U37" s="197" t="s">
        <v>69</v>
      </c>
    </row>
    <row r="38" spans="1:21" s="34" customFormat="1" ht="22.5" customHeight="1" x14ac:dyDescent="0.2">
      <c r="A38" s="191"/>
      <c r="B38" s="191">
        <v>407</v>
      </c>
      <c r="C38" s="192" t="s">
        <v>280</v>
      </c>
      <c r="D38" s="219" t="s">
        <v>122</v>
      </c>
      <c r="E38" s="220" t="s">
        <v>122</v>
      </c>
      <c r="F38" s="220" t="s">
        <v>122</v>
      </c>
      <c r="G38" s="220" t="s">
        <v>122</v>
      </c>
      <c r="H38" s="220" t="s">
        <v>122</v>
      </c>
      <c r="I38" s="220" t="s">
        <v>122</v>
      </c>
      <c r="J38" s="220" t="s">
        <v>122</v>
      </c>
      <c r="K38" s="220" t="s">
        <v>122</v>
      </c>
      <c r="L38" s="221" t="s">
        <v>122</v>
      </c>
      <c r="M38" s="219" t="s">
        <v>122</v>
      </c>
      <c r="N38" s="219" t="s">
        <v>122</v>
      </c>
      <c r="O38" s="220" t="s">
        <v>122</v>
      </c>
      <c r="P38" s="220">
        <v>17</v>
      </c>
      <c r="Q38" s="220" t="s">
        <v>122</v>
      </c>
      <c r="R38" s="222" t="s">
        <v>122</v>
      </c>
      <c r="S38" s="223" t="s">
        <v>122</v>
      </c>
      <c r="T38" s="196"/>
      <c r="U38" s="197" t="s">
        <v>281</v>
      </c>
    </row>
    <row r="39" spans="1:21" s="34" customFormat="1" ht="22.5" customHeight="1" x14ac:dyDescent="0.2">
      <c r="A39" s="191"/>
      <c r="B39" s="191">
        <v>409</v>
      </c>
      <c r="C39" s="192" t="s">
        <v>316</v>
      </c>
      <c r="D39" s="219">
        <v>50002</v>
      </c>
      <c r="E39" s="220" t="s">
        <v>122</v>
      </c>
      <c r="F39" s="220" t="s">
        <v>122</v>
      </c>
      <c r="G39" s="220" t="s">
        <v>122</v>
      </c>
      <c r="H39" s="220" t="s">
        <v>122</v>
      </c>
      <c r="I39" s="220">
        <v>50002</v>
      </c>
      <c r="J39" s="220" t="s">
        <v>122</v>
      </c>
      <c r="K39" s="220" t="s">
        <v>122</v>
      </c>
      <c r="L39" s="221" t="s">
        <v>122</v>
      </c>
      <c r="M39" s="219" t="s">
        <v>122</v>
      </c>
      <c r="N39" s="219" t="s">
        <v>122</v>
      </c>
      <c r="O39" s="220" t="s">
        <v>122</v>
      </c>
      <c r="P39" s="220" t="s">
        <v>122</v>
      </c>
      <c r="Q39" s="220" t="s">
        <v>122</v>
      </c>
      <c r="R39" s="222" t="s">
        <v>122</v>
      </c>
      <c r="S39" s="223" t="s">
        <v>122</v>
      </c>
      <c r="T39" s="196"/>
      <c r="U39" s="197" t="s">
        <v>317</v>
      </c>
    </row>
    <row r="40" spans="1:21" s="34" customFormat="1" ht="22.5" customHeight="1" x14ac:dyDescent="0.2">
      <c r="A40" s="191"/>
      <c r="B40" s="191">
        <v>410</v>
      </c>
      <c r="C40" s="192" t="s">
        <v>318</v>
      </c>
      <c r="D40" s="219" t="s">
        <v>122</v>
      </c>
      <c r="E40" s="220" t="s">
        <v>122</v>
      </c>
      <c r="F40" s="220" t="s">
        <v>122</v>
      </c>
      <c r="G40" s="220" t="s">
        <v>122</v>
      </c>
      <c r="H40" s="220" t="s">
        <v>122</v>
      </c>
      <c r="I40" s="220" t="s">
        <v>122</v>
      </c>
      <c r="J40" s="220" t="s">
        <v>122</v>
      </c>
      <c r="K40" s="220" t="s">
        <v>122</v>
      </c>
      <c r="L40" s="221" t="s">
        <v>122</v>
      </c>
      <c r="M40" s="219">
        <v>61</v>
      </c>
      <c r="N40" s="219" t="s">
        <v>122</v>
      </c>
      <c r="O40" s="220" t="s">
        <v>122</v>
      </c>
      <c r="P40" s="220" t="s">
        <v>122</v>
      </c>
      <c r="Q40" s="220" t="s">
        <v>122</v>
      </c>
      <c r="R40" s="222" t="s">
        <v>122</v>
      </c>
      <c r="S40" s="223" t="s">
        <v>122</v>
      </c>
      <c r="T40" s="196"/>
      <c r="U40" s="197" t="s">
        <v>319</v>
      </c>
    </row>
    <row r="41" spans="1:21" s="34" customFormat="1" ht="22.5" customHeight="1" x14ac:dyDescent="0.2">
      <c r="A41" s="329" t="s">
        <v>282</v>
      </c>
      <c r="B41" s="330"/>
      <c r="C41" s="349"/>
      <c r="D41" s="219" t="s">
        <v>122</v>
      </c>
      <c r="E41" s="220" t="s">
        <v>122</v>
      </c>
      <c r="F41" s="220" t="s">
        <v>122</v>
      </c>
      <c r="G41" s="220" t="s">
        <v>122</v>
      </c>
      <c r="H41" s="220" t="s">
        <v>122</v>
      </c>
      <c r="I41" s="220" t="s">
        <v>122</v>
      </c>
      <c r="J41" s="220" t="s">
        <v>122</v>
      </c>
      <c r="K41" s="220" t="s">
        <v>122</v>
      </c>
      <c r="L41" s="221" t="s">
        <v>122</v>
      </c>
      <c r="M41" s="219">
        <v>32</v>
      </c>
      <c r="N41" s="219" t="s">
        <v>122</v>
      </c>
      <c r="O41" s="220" t="s">
        <v>122</v>
      </c>
      <c r="P41" s="220">
        <v>16</v>
      </c>
      <c r="Q41" s="220" t="s">
        <v>122</v>
      </c>
      <c r="R41" s="222" t="s">
        <v>122</v>
      </c>
      <c r="S41" s="223" t="s">
        <v>122</v>
      </c>
      <c r="T41" s="350" t="s">
        <v>283</v>
      </c>
      <c r="U41" s="330"/>
    </row>
    <row r="42" spans="1:21" s="34" customFormat="1" ht="22.5" customHeight="1" x14ac:dyDescent="0.2">
      <c r="A42" s="191"/>
      <c r="B42" s="191">
        <v>551</v>
      </c>
      <c r="C42" s="192" t="s">
        <v>320</v>
      </c>
      <c r="D42" s="219" t="s">
        <v>122</v>
      </c>
      <c r="E42" s="220" t="s">
        <v>122</v>
      </c>
      <c r="F42" s="220" t="s">
        <v>122</v>
      </c>
      <c r="G42" s="220" t="s">
        <v>122</v>
      </c>
      <c r="H42" s="220" t="s">
        <v>122</v>
      </c>
      <c r="I42" s="220" t="s">
        <v>122</v>
      </c>
      <c r="J42" s="220" t="s">
        <v>122</v>
      </c>
      <c r="K42" s="220" t="s">
        <v>122</v>
      </c>
      <c r="L42" s="221" t="s">
        <v>122</v>
      </c>
      <c r="M42" s="219">
        <v>32</v>
      </c>
      <c r="N42" s="219" t="s">
        <v>122</v>
      </c>
      <c r="O42" s="220" t="s">
        <v>122</v>
      </c>
      <c r="P42" s="220">
        <v>16</v>
      </c>
      <c r="Q42" s="220" t="s">
        <v>122</v>
      </c>
      <c r="R42" s="222" t="s">
        <v>122</v>
      </c>
      <c r="S42" s="223" t="s">
        <v>122</v>
      </c>
      <c r="T42" s="196"/>
      <c r="U42" s="197" t="s">
        <v>321</v>
      </c>
    </row>
    <row r="43" spans="1:21" s="34" customFormat="1" ht="22.5" customHeight="1" x14ac:dyDescent="0.2">
      <c r="A43" s="329" t="s">
        <v>76</v>
      </c>
      <c r="B43" s="330"/>
      <c r="C43" s="349"/>
      <c r="D43" s="219">
        <v>545843</v>
      </c>
      <c r="E43" s="220">
        <v>25780</v>
      </c>
      <c r="F43" s="220" t="s">
        <v>122</v>
      </c>
      <c r="G43" s="220">
        <v>26972</v>
      </c>
      <c r="H43" s="220" t="s">
        <v>122</v>
      </c>
      <c r="I43" s="220">
        <v>493091</v>
      </c>
      <c r="J43" s="220" t="s">
        <v>122</v>
      </c>
      <c r="K43" s="220" t="s">
        <v>122</v>
      </c>
      <c r="L43" s="221" t="s">
        <v>122</v>
      </c>
      <c r="M43" s="219">
        <v>72</v>
      </c>
      <c r="N43" s="219" t="s">
        <v>122</v>
      </c>
      <c r="O43" s="220" t="s">
        <v>122</v>
      </c>
      <c r="P43" s="220">
        <v>35</v>
      </c>
      <c r="Q43" s="220" t="s">
        <v>122</v>
      </c>
      <c r="R43" s="222" t="s">
        <v>122</v>
      </c>
      <c r="S43" s="223" t="s">
        <v>122</v>
      </c>
      <c r="T43" s="350" t="s">
        <v>286</v>
      </c>
      <c r="U43" s="330"/>
    </row>
    <row r="44" spans="1:21" s="34" customFormat="1" ht="22.5" customHeight="1" x14ac:dyDescent="0.2">
      <c r="A44" s="191"/>
      <c r="B44" s="191">
        <v>601</v>
      </c>
      <c r="C44" s="192" t="s">
        <v>78</v>
      </c>
      <c r="D44" s="219">
        <v>438225</v>
      </c>
      <c r="E44" s="220">
        <v>25780</v>
      </c>
      <c r="F44" s="220" t="s">
        <v>122</v>
      </c>
      <c r="G44" s="220">
        <v>26972</v>
      </c>
      <c r="H44" s="220" t="s">
        <v>122</v>
      </c>
      <c r="I44" s="220">
        <v>385473</v>
      </c>
      <c r="J44" s="220" t="s">
        <v>122</v>
      </c>
      <c r="K44" s="220" t="s">
        <v>122</v>
      </c>
      <c r="L44" s="221" t="s">
        <v>122</v>
      </c>
      <c r="M44" s="219">
        <v>72</v>
      </c>
      <c r="N44" s="219" t="s">
        <v>122</v>
      </c>
      <c r="O44" s="220" t="s">
        <v>122</v>
      </c>
      <c r="P44" s="220">
        <v>17</v>
      </c>
      <c r="Q44" s="220" t="s">
        <v>122</v>
      </c>
      <c r="R44" s="222" t="s">
        <v>122</v>
      </c>
      <c r="S44" s="223" t="s">
        <v>122</v>
      </c>
      <c r="T44" s="196"/>
      <c r="U44" s="197" t="s">
        <v>79</v>
      </c>
    </row>
    <row r="45" spans="1:21" s="34" customFormat="1" ht="22.5" customHeight="1" x14ac:dyDescent="0.2">
      <c r="A45" s="191"/>
      <c r="B45" s="191">
        <v>606</v>
      </c>
      <c r="C45" s="192" t="s">
        <v>322</v>
      </c>
      <c r="D45" s="219">
        <v>107618</v>
      </c>
      <c r="E45" s="220" t="s">
        <v>122</v>
      </c>
      <c r="F45" s="220" t="s">
        <v>122</v>
      </c>
      <c r="G45" s="220" t="s">
        <v>122</v>
      </c>
      <c r="H45" s="220" t="s">
        <v>122</v>
      </c>
      <c r="I45" s="220">
        <v>107618</v>
      </c>
      <c r="J45" s="220" t="s">
        <v>122</v>
      </c>
      <c r="K45" s="220" t="s">
        <v>122</v>
      </c>
      <c r="L45" s="221" t="s">
        <v>122</v>
      </c>
      <c r="M45" s="219" t="s">
        <v>122</v>
      </c>
      <c r="N45" s="219" t="s">
        <v>122</v>
      </c>
      <c r="O45" s="220" t="s">
        <v>122</v>
      </c>
      <c r="P45" s="220">
        <v>18</v>
      </c>
      <c r="Q45" s="220" t="s">
        <v>122</v>
      </c>
      <c r="R45" s="222" t="s">
        <v>122</v>
      </c>
      <c r="S45" s="223" t="s">
        <v>122</v>
      </c>
      <c r="T45" s="196"/>
      <c r="U45" s="197" t="s">
        <v>323</v>
      </c>
    </row>
    <row r="46" spans="1:21" s="34" customFormat="1" ht="22.5" customHeight="1" x14ac:dyDescent="0.2">
      <c r="A46" s="329" t="s">
        <v>324</v>
      </c>
      <c r="B46" s="330"/>
      <c r="C46" s="349"/>
      <c r="D46" s="219">
        <v>855077</v>
      </c>
      <c r="E46" s="220">
        <v>2244</v>
      </c>
      <c r="F46" s="220" t="s">
        <v>122</v>
      </c>
      <c r="G46" s="220">
        <v>406719</v>
      </c>
      <c r="H46" s="220" t="s">
        <v>122</v>
      </c>
      <c r="I46" s="220">
        <v>4473</v>
      </c>
      <c r="J46" s="220">
        <v>441641</v>
      </c>
      <c r="K46" s="220">
        <v>1124</v>
      </c>
      <c r="L46" s="221">
        <v>440517</v>
      </c>
      <c r="M46" s="219">
        <v>215</v>
      </c>
      <c r="N46" s="219" t="s">
        <v>122</v>
      </c>
      <c r="O46" s="220" t="s">
        <v>122</v>
      </c>
      <c r="P46" s="220" t="s">
        <v>122</v>
      </c>
      <c r="Q46" s="220" t="s">
        <v>122</v>
      </c>
      <c r="R46" s="222" t="s">
        <v>122</v>
      </c>
      <c r="S46" s="223" t="s">
        <v>122</v>
      </c>
      <c r="T46" s="350" t="s">
        <v>325</v>
      </c>
      <c r="U46" s="330"/>
    </row>
    <row r="47" spans="1:21" s="34" customFormat="1" ht="22.5" customHeight="1" x14ac:dyDescent="0.2">
      <c r="A47" s="191"/>
      <c r="B47" s="191">
        <v>701</v>
      </c>
      <c r="C47" s="192" t="s">
        <v>326</v>
      </c>
      <c r="D47" s="219">
        <v>5913</v>
      </c>
      <c r="E47" s="220">
        <v>2244</v>
      </c>
      <c r="F47" s="220" t="s">
        <v>122</v>
      </c>
      <c r="G47" s="220" t="s">
        <v>122</v>
      </c>
      <c r="H47" s="220" t="s">
        <v>122</v>
      </c>
      <c r="I47" s="220">
        <v>3669</v>
      </c>
      <c r="J47" s="220" t="s">
        <v>122</v>
      </c>
      <c r="K47" s="220" t="s">
        <v>122</v>
      </c>
      <c r="L47" s="221" t="s">
        <v>122</v>
      </c>
      <c r="M47" s="219" t="s">
        <v>122</v>
      </c>
      <c r="N47" s="219" t="s">
        <v>122</v>
      </c>
      <c r="O47" s="220" t="s">
        <v>122</v>
      </c>
      <c r="P47" s="220" t="s">
        <v>122</v>
      </c>
      <c r="Q47" s="220" t="s">
        <v>122</v>
      </c>
      <c r="R47" s="222" t="s">
        <v>122</v>
      </c>
      <c r="S47" s="223" t="s">
        <v>122</v>
      </c>
      <c r="T47" s="196"/>
      <c r="U47" s="197" t="s">
        <v>327</v>
      </c>
    </row>
    <row r="48" spans="1:21" s="34" customFormat="1" ht="22.5" customHeight="1" thickBot="1" x14ac:dyDescent="0.25">
      <c r="A48" s="198"/>
      <c r="B48" s="198">
        <v>703</v>
      </c>
      <c r="C48" s="199" t="s">
        <v>328</v>
      </c>
      <c r="D48" s="224">
        <v>849164</v>
      </c>
      <c r="E48" s="225" t="s">
        <v>122</v>
      </c>
      <c r="F48" s="225" t="s">
        <v>122</v>
      </c>
      <c r="G48" s="225">
        <v>406719</v>
      </c>
      <c r="H48" s="225" t="s">
        <v>122</v>
      </c>
      <c r="I48" s="225">
        <v>804</v>
      </c>
      <c r="J48" s="225">
        <v>441641</v>
      </c>
      <c r="K48" s="225">
        <v>1124</v>
      </c>
      <c r="L48" s="226">
        <v>440517</v>
      </c>
      <c r="M48" s="224">
        <v>215</v>
      </c>
      <c r="N48" s="224" t="s">
        <v>122</v>
      </c>
      <c r="O48" s="225" t="s">
        <v>122</v>
      </c>
      <c r="P48" s="225" t="s">
        <v>122</v>
      </c>
      <c r="Q48" s="225" t="s">
        <v>122</v>
      </c>
      <c r="R48" s="227" t="s">
        <v>122</v>
      </c>
      <c r="S48" s="228" t="s">
        <v>122</v>
      </c>
      <c r="T48" s="204"/>
      <c r="U48" s="205" t="s">
        <v>288</v>
      </c>
    </row>
    <row r="49" spans="1:21" ht="18.75" customHeight="1" x14ac:dyDescent="0.2">
      <c r="A49" s="166" t="s">
        <v>9</v>
      </c>
      <c r="U49" s="167" t="s">
        <v>9</v>
      </c>
    </row>
    <row r="50" spans="1:21" ht="31.5" customHeight="1" x14ac:dyDescent="0.2"/>
    <row r="51" spans="1:21" ht="31.5" customHeight="1" x14ac:dyDescent="0.2"/>
    <row r="52" spans="1:21" ht="31.5" customHeight="1" x14ac:dyDescent="0.2"/>
    <row r="53" spans="1:21" ht="31.5" customHeight="1" x14ac:dyDescent="0.2"/>
    <row r="54" spans="1:21" ht="31.5" customHeight="1" x14ac:dyDescent="0.2"/>
    <row r="55" spans="1:21" ht="31.5" customHeight="1" x14ac:dyDescent="0.2"/>
    <row r="56" spans="1:21" ht="31.5" customHeight="1" x14ac:dyDescent="0.2"/>
    <row r="57" spans="1:21" ht="31.5" customHeight="1" x14ac:dyDescent="0.2"/>
    <row r="83" ht="5.25" customHeight="1" x14ac:dyDescent="0.2"/>
  </sheetData>
  <mergeCells count="18">
    <mergeCell ref="A2:C5"/>
    <mergeCell ref="T2:U5"/>
    <mergeCell ref="A7:C7"/>
    <mergeCell ref="T7:U7"/>
    <mergeCell ref="A8:C8"/>
    <mergeCell ref="T8:U8"/>
    <mergeCell ref="A25:C25"/>
    <mergeCell ref="T25:U25"/>
    <mergeCell ref="A32:C32"/>
    <mergeCell ref="T32:U32"/>
    <mergeCell ref="A36:C36"/>
    <mergeCell ref="T36:U36"/>
    <mergeCell ref="A41:C41"/>
    <mergeCell ref="T41:U41"/>
    <mergeCell ref="A43:C43"/>
    <mergeCell ref="T43:U43"/>
    <mergeCell ref="A46:C46"/>
    <mergeCell ref="T46:U46"/>
  </mergeCells>
  <phoneticPr fontId="2"/>
  <pageMargins left="0.59055118110236227" right="0.59055118110236227" top="0.59055118110236227" bottom="0.59055118110236227" header="0.51181102362204722" footer="0.51181102362204722"/>
  <pageSetup paperSize="9" scale="73" fitToWidth="0" orientation="portrait" r:id="rId1"/>
  <headerFooter alignWithMargins="0"/>
  <colBreaks count="1" manualBreakCount="1">
    <brk id="12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6"/>
  <dimension ref="A1:M73"/>
  <sheetViews>
    <sheetView view="pageBreakPreview" zoomScale="80" zoomScaleNormal="100" zoomScaleSheetLayoutView="80" workbookViewId="0"/>
  </sheetViews>
  <sheetFormatPr defaultColWidth="8" defaultRowHeight="12" x14ac:dyDescent="0.2"/>
  <cols>
    <col min="1" max="1" width="3.26953125" style="9" customWidth="1"/>
    <col min="2" max="2" width="24.26953125" style="9" customWidth="1"/>
    <col min="3" max="4" width="25.08984375" style="9" customWidth="1"/>
    <col min="5" max="5" width="3.26953125" style="9" customWidth="1"/>
    <col min="6" max="6" width="24.26953125" style="9" customWidth="1"/>
    <col min="7" max="13" width="18.08984375" style="9" customWidth="1"/>
    <col min="14" max="16384" width="8" style="9"/>
  </cols>
  <sheetData>
    <row r="1" spans="1:13" s="2" customFormat="1" ht="18.75" customHeight="1" x14ac:dyDescent="0.2">
      <c r="A1" s="168" t="s">
        <v>329</v>
      </c>
      <c r="C1" s="229"/>
      <c r="D1" s="89"/>
      <c r="E1" s="230"/>
      <c r="F1" s="231"/>
      <c r="G1" s="232"/>
      <c r="H1" s="233" t="s">
        <v>193</v>
      </c>
      <c r="I1" s="229" t="s">
        <v>193</v>
      </c>
      <c r="J1" s="229" t="s">
        <v>193</v>
      </c>
      <c r="K1" s="229"/>
      <c r="L1" s="234"/>
      <c r="M1" s="234"/>
    </row>
    <row r="2" spans="1:13" s="2" customFormat="1" ht="18.75" customHeight="1" thickBot="1" x14ac:dyDescent="0.25">
      <c r="A2" s="168" t="s">
        <v>330</v>
      </c>
      <c r="C2" s="229"/>
      <c r="D2" s="235"/>
      <c r="E2" s="236"/>
      <c r="F2" s="237" t="s">
        <v>331</v>
      </c>
      <c r="G2" s="232"/>
      <c r="H2" s="233"/>
      <c r="I2" s="229"/>
      <c r="J2" s="229"/>
      <c r="K2" s="229"/>
      <c r="L2" s="234"/>
      <c r="M2" s="234"/>
    </row>
    <row r="3" spans="1:13" ht="15" customHeight="1" x14ac:dyDescent="0.2">
      <c r="A3" s="238"/>
      <c r="B3" s="239"/>
      <c r="C3" s="240"/>
      <c r="D3" s="241"/>
      <c r="E3" s="241"/>
      <c r="F3" s="242" t="s">
        <v>193</v>
      </c>
      <c r="G3" s="243"/>
    </row>
    <row r="4" spans="1:13" ht="15" customHeight="1" x14ac:dyDescent="0.2">
      <c r="A4" s="362" t="s">
        <v>332</v>
      </c>
      <c r="B4" s="363"/>
      <c r="C4" s="244" t="s">
        <v>333</v>
      </c>
      <c r="D4" s="245" t="s">
        <v>334</v>
      </c>
      <c r="E4" s="245"/>
      <c r="F4" s="246"/>
      <c r="G4" s="247"/>
    </row>
    <row r="5" spans="1:13" ht="30" customHeight="1" x14ac:dyDescent="0.2">
      <c r="A5" s="248"/>
      <c r="B5" s="249"/>
      <c r="C5" s="250" t="s">
        <v>212</v>
      </c>
      <c r="D5" s="251" t="s">
        <v>335</v>
      </c>
      <c r="E5" s="364" t="s">
        <v>336</v>
      </c>
      <c r="F5" s="365"/>
      <c r="G5" s="247"/>
    </row>
    <row r="6" spans="1:13" ht="30" customHeight="1" x14ac:dyDescent="0.2">
      <c r="A6" s="358" t="s">
        <v>337</v>
      </c>
      <c r="B6" s="366"/>
      <c r="C6" s="252">
        <v>4676149</v>
      </c>
      <c r="D6" s="252">
        <v>783079</v>
      </c>
      <c r="E6" s="367" t="s">
        <v>338</v>
      </c>
      <c r="F6" s="368"/>
      <c r="G6" s="243"/>
    </row>
    <row r="7" spans="1:13" ht="30" customHeight="1" x14ac:dyDescent="0.2">
      <c r="B7" s="253" t="s">
        <v>339</v>
      </c>
      <c r="C7" s="252">
        <v>450834</v>
      </c>
      <c r="D7" s="252">
        <v>132060</v>
      </c>
      <c r="E7" s="254"/>
      <c r="F7" s="255" t="s">
        <v>340</v>
      </c>
      <c r="G7" s="256"/>
    </row>
    <row r="8" spans="1:13" ht="30" customHeight="1" x14ac:dyDescent="0.2">
      <c r="B8" s="253" t="s">
        <v>341</v>
      </c>
      <c r="C8" s="252">
        <v>4219311</v>
      </c>
      <c r="D8" s="252">
        <v>646928</v>
      </c>
      <c r="E8" s="254"/>
      <c r="F8" s="255" t="s">
        <v>342</v>
      </c>
      <c r="G8" s="256"/>
    </row>
    <row r="9" spans="1:13" ht="30" customHeight="1" x14ac:dyDescent="0.2">
      <c r="A9" s="248"/>
      <c r="B9" s="257" t="s">
        <v>343</v>
      </c>
      <c r="C9" s="258">
        <v>6004</v>
      </c>
      <c r="D9" s="258">
        <v>4091</v>
      </c>
      <c r="E9" s="259"/>
      <c r="F9" s="260" t="s">
        <v>344</v>
      </c>
      <c r="G9" s="256"/>
    </row>
    <row r="10" spans="1:13" ht="30" customHeight="1" x14ac:dyDescent="0.2">
      <c r="A10" s="358" t="s">
        <v>345</v>
      </c>
      <c r="B10" s="366"/>
      <c r="C10" s="252">
        <v>3386362</v>
      </c>
      <c r="D10" s="252">
        <v>423546</v>
      </c>
      <c r="E10" s="369" t="s">
        <v>346</v>
      </c>
      <c r="F10" s="361"/>
      <c r="G10" s="256"/>
    </row>
    <row r="11" spans="1:13" ht="30" customHeight="1" x14ac:dyDescent="0.2">
      <c r="B11" s="253" t="s">
        <v>347</v>
      </c>
      <c r="C11" s="261">
        <v>3383897</v>
      </c>
      <c r="D11" s="262">
        <v>423432</v>
      </c>
      <c r="E11" s="254"/>
      <c r="F11" s="255" t="s">
        <v>348</v>
      </c>
      <c r="G11" s="256"/>
    </row>
    <row r="12" spans="1:13" ht="30" customHeight="1" x14ac:dyDescent="0.2">
      <c r="A12" s="248"/>
      <c r="B12" s="263" t="s">
        <v>343</v>
      </c>
      <c r="C12" s="264">
        <v>2465</v>
      </c>
      <c r="D12" s="265">
        <v>114</v>
      </c>
      <c r="E12" s="259"/>
      <c r="F12" s="260" t="s">
        <v>349</v>
      </c>
      <c r="G12" s="256"/>
    </row>
    <row r="13" spans="1:13" ht="30" customHeight="1" x14ac:dyDescent="0.2">
      <c r="A13" s="358" t="s">
        <v>350</v>
      </c>
      <c r="B13" s="359"/>
      <c r="C13" s="252">
        <v>200937</v>
      </c>
      <c r="D13" s="252">
        <v>315486</v>
      </c>
      <c r="E13" s="360" t="s">
        <v>351</v>
      </c>
      <c r="F13" s="361"/>
    </row>
    <row r="14" spans="1:13" ht="30" customHeight="1" x14ac:dyDescent="0.2">
      <c r="B14" s="253" t="s">
        <v>352</v>
      </c>
      <c r="C14" s="252">
        <v>36398</v>
      </c>
      <c r="D14" s="252">
        <v>28366</v>
      </c>
      <c r="E14" s="254"/>
      <c r="F14" s="266" t="s">
        <v>353</v>
      </c>
    </row>
    <row r="15" spans="1:13" ht="30" customHeight="1" x14ac:dyDescent="0.2">
      <c r="B15" s="253" t="s">
        <v>354</v>
      </c>
      <c r="C15" s="252">
        <v>19839</v>
      </c>
      <c r="D15" s="252">
        <v>13706</v>
      </c>
      <c r="E15" s="254"/>
      <c r="F15" s="266" t="s">
        <v>355</v>
      </c>
    </row>
    <row r="16" spans="1:13" ht="30" customHeight="1" x14ac:dyDescent="0.2">
      <c r="B16" s="253" t="s">
        <v>356</v>
      </c>
      <c r="C16" s="252">
        <v>19141</v>
      </c>
      <c r="D16" s="252">
        <v>22378</v>
      </c>
      <c r="E16" s="254"/>
      <c r="F16" s="266" t="s">
        <v>357</v>
      </c>
    </row>
    <row r="17" spans="1:6" ht="30" customHeight="1" x14ac:dyDescent="0.2">
      <c r="B17" s="253" t="s">
        <v>358</v>
      </c>
      <c r="C17" s="252">
        <v>10952</v>
      </c>
      <c r="D17" s="252">
        <v>12454</v>
      </c>
      <c r="E17" s="254"/>
      <c r="F17" s="266" t="s">
        <v>359</v>
      </c>
    </row>
    <row r="18" spans="1:6" ht="30" customHeight="1" x14ac:dyDescent="0.2">
      <c r="B18" s="253" t="s">
        <v>360</v>
      </c>
      <c r="C18" s="252">
        <v>28736</v>
      </c>
      <c r="D18" s="252">
        <v>24343</v>
      </c>
      <c r="E18" s="254"/>
      <c r="F18" s="266" t="s">
        <v>361</v>
      </c>
    </row>
    <row r="19" spans="1:6" ht="30" customHeight="1" x14ac:dyDescent="0.2">
      <c r="B19" s="253" t="s">
        <v>362</v>
      </c>
      <c r="C19" s="252">
        <v>13205</v>
      </c>
      <c r="D19" s="252">
        <v>12965</v>
      </c>
      <c r="E19" s="254"/>
      <c r="F19" s="266" t="s">
        <v>363</v>
      </c>
    </row>
    <row r="20" spans="1:6" ht="30" customHeight="1" x14ac:dyDescent="0.2">
      <c r="B20" s="253" t="s">
        <v>364</v>
      </c>
      <c r="C20" s="252">
        <v>4771</v>
      </c>
      <c r="D20" s="252">
        <v>5156</v>
      </c>
      <c r="E20" s="254"/>
      <c r="F20" s="266" t="s">
        <v>365</v>
      </c>
    </row>
    <row r="21" spans="1:6" ht="30" customHeight="1" x14ac:dyDescent="0.2">
      <c r="B21" s="253" t="s">
        <v>366</v>
      </c>
      <c r="C21" s="252">
        <v>38841</v>
      </c>
      <c r="D21" s="252">
        <v>108415</v>
      </c>
      <c r="E21" s="254"/>
      <c r="F21" s="266" t="s">
        <v>367</v>
      </c>
    </row>
    <row r="22" spans="1:6" ht="30" customHeight="1" thickBot="1" x14ac:dyDescent="0.25">
      <c r="A22" s="267"/>
      <c r="B22" s="268" t="s">
        <v>368</v>
      </c>
      <c r="C22" s="269">
        <v>29054</v>
      </c>
      <c r="D22" s="269">
        <v>87703</v>
      </c>
      <c r="E22" s="270"/>
      <c r="F22" s="271" t="s">
        <v>369</v>
      </c>
    </row>
    <row r="23" spans="1:6" ht="18.75" customHeight="1" x14ac:dyDescent="0.2">
      <c r="A23" s="2"/>
      <c r="F23" s="167" t="s">
        <v>9</v>
      </c>
    </row>
    <row r="24" spans="1:6" ht="12" customHeight="1" x14ac:dyDescent="0.2"/>
    <row r="73" ht="5.25" customHeight="1" x14ac:dyDescent="0.2"/>
  </sheetData>
  <mergeCells count="8">
    <mergeCell ref="A13:B13"/>
    <mergeCell ref="E13:F13"/>
    <mergeCell ref="A4:B4"/>
    <mergeCell ref="E5:F5"/>
    <mergeCell ref="A6:B6"/>
    <mergeCell ref="E6:F6"/>
    <mergeCell ref="A10:B10"/>
    <mergeCell ref="E10:F10"/>
  </mergeCells>
  <phoneticPr fontId="2"/>
  <pageMargins left="0.59055118110236227" right="0.59055118110236227" top="0.59055118110236227" bottom="0.59055118110236227" header="0.51181102362204722" footer="0.51181102362204722"/>
  <pageSetup paperSize="9" scale="83" orientation="portrait" horizontalDpi="429496729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5</vt:i4>
      </vt:variant>
    </vt:vector>
  </HeadingPairs>
  <TitlesOfParts>
    <vt:vector size="12" baseType="lpstr">
      <vt:lpstr>Ⅱ.(1)原油輸入</vt:lpstr>
      <vt:lpstr>(2)原油受払</vt:lpstr>
      <vt:lpstr>(3)①需給概要</vt:lpstr>
      <vt:lpstr>②製品受払</vt:lpstr>
      <vt:lpstr>③製品国別輸入</vt:lpstr>
      <vt:lpstr>④製品国別輸出</vt:lpstr>
      <vt:lpstr>⑤消費者・販売業者向販売、在庫内訳</vt:lpstr>
      <vt:lpstr>'(2)原油受払'!Print_Area</vt:lpstr>
      <vt:lpstr>'(3)①需給概要'!Print_Area</vt:lpstr>
      <vt:lpstr>②製品受払!Print_Area</vt:lpstr>
      <vt:lpstr>'⑤消費者・販売業者向販売、在庫内訳'!Print_Area</vt:lpstr>
      <vt:lpstr>'Ⅱ.(1)原油輸入'!Print_Area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2022-11-14T02:44:40Z</dcterms:created>
  <dcterms:modified xsi:type="dcterms:W3CDTF">2022-11-14T02:44:50Z</dcterms:modified>
</cp:coreProperties>
</file>