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451AE392-9684-4602-9A6F-D3B582E0CA0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Ⅱ.(1)原油輸入" sheetId="2" r:id="rId1"/>
    <sheet name="(2)原油受払" sheetId="3" r:id="rId2"/>
    <sheet name="(3)①需給概要" sheetId="4" r:id="rId3"/>
    <sheet name="②製品受払" sheetId="5" r:id="rId4"/>
    <sheet name="③製品国別輸入" sheetId="6" r:id="rId5"/>
    <sheet name="④製品国別輸出" sheetId="7" r:id="rId6"/>
    <sheet name="⑤消費者・販売業者向販売、在庫内訳" sheetId="8" r:id="rId7"/>
  </sheets>
  <definedNames>
    <definedName name="_1__123Graph_Aｸﾞﾗﾌ_1" hidden="1">#REF!</definedName>
    <definedName name="_10__123Graph_Eｸﾞﾗﾌ_2" hidden="1">#REF!</definedName>
    <definedName name="_11__123Graph_Xｸﾞﾗﾌ_3" hidden="1">#REF!</definedName>
    <definedName name="_2__123Graph_Aｸﾞﾗﾌ_3" hidden="1">#REF!</definedName>
    <definedName name="_3__123Graph_Bｸﾞﾗﾌ_1" hidden="1">#REF!</definedName>
    <definedName name="_4__123Graph_Bｸﾞﾗﾌ_2" hidden="1">#REF!</definedName>
    <definedName name="_5__123Graph_Bｸﾞﾗﾌ_3" hidden="1">#REF!</definedName>
    <definedName name="_6__123Graph_Cｸﾞﾗﾌ_1" hidden="1">#REF!</definedName>
    <definedName name="_7__123Graph_Cｸﾞﾗﾌ_2" hidden="1">#REF!</definedName>
    <definedName name="_8__123Graph_Dｸﾞﾗﾌ_1" hidden="1">#REF!</definedName>
    <definedName name="_9__123Graph_Dｸﾞﾗﾌ_2" hidden="1">#REF!</definedName>
    <definedName name="_xlnm.Print_Area" localSheetId="1">'(2)原油受払'!$A$1:$K$18</definedName>
    <definedName name="_xlnm.Print_Area" localSheetId="2">'(3)①需給概要'!$A$1:$S$28</definedName>
    <definedName name="_xlnm.Print_Area" localSheetId="3">②製品受払!$A$1:$S$26</definedName>
    <definedName name="_xlnm.Print_Area" localSheetId="6">'⑤消費者・販売業者向販売、在庫内訳'!$A$1:$F$23</definedName>
    <definedName name="_xlnm.Print_Area" localSheetId="0">'Ⅱ.(1)原油輸入'!$A$1:$I$51</definedName>
    <definedName name="けんめい">#REF!</definedName>
    <definedName name="県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2" l="1"/>
  <c r="E45" i="2"/>
  <c r="E42" i="2"/>
  <c r="E40" i="2"/>
  <c r="E38" i="2"/>
  <c r="E31" i="2"/>
  <c r="E30" i="2"/>
  <c r="E29" i="2"/>
  <c r="E28" i="2"/>
  <c r="E27" i="2"/>
  <c r="E25" i="2"/>
  <c r="E23" i="2"/>
  <c r="E22" i="2"/>
  <c r="E21" i="2"/>
  <c r="E20" i="2"/>
  <c r="E18" i="2"/>
  <c r="E16" i="2"/>
  <c r="E15" i="2"/>
  <c r="E13" i="2"/>
  <c r="E12" i="2"/>
  <c r="E11" i="2"/>
  <c r="E10" i="2"/>
  <c r="E9" i="2"/>
  <c r="E7" i="2"/>
</calcChain>
</file>

<file path=xl/sharedStrings.xml><?xml version="1.0" encoding="utf-8"?>
<sst xmlns="http://schemas.openxmlformats.org/spreadsheetml/2006/main" count="1704" uniqueCount="375">
  <si>
    <r>
      <t>Ⅱ．</t>
    </r>
    <r>
      <rPr>
        <sz val="11"/>
        <color theme="1"/>
        <rFont val="ＭＳ Ｐゴシック"/>
        <family val="2"/>
        <charset val="128"/>
      </rPr>
      <t>(</t>
    </r>
    <r>
      <rPr>
        <sz val="11"/>
        <color theme="1"/>
        <rFont val="ＭＳ Ｐゴシック"/>
        <family val="2"/>
        <charset val="128"/>
      </rPr>
      <t>1</t>
    </r>
    <r>
      <rPr>
        <sz val="11"/>
        <color theme="1"/>
        <rFont val="ＭＳ Ｐゴシック"/>
        <family val="2"/>
        <charset val="128"/>
      </rPr>
      <t xml:space="preserve">)原油輸入　Import of Crude </t>
    </r>
    <r>
      <rPr>
        <sz val="11"/>
        <color theme="1"/>
        <rFont val="ＭＳ Ｐゴシック"/>
        <family val="2"/>
        <charset val="128"/>
      </rPr>
      <t>O</t>
    </r>
    <r>
      <rPr>
        <sz val="11"/>
        <color theme="1"/>
        <rFont val="ＭＳ Ｐゴシック"/>
        <family val="2"/>
        <charset val="128"/>
      </rPr>
      <t>il by Source</t>
    </r>
    <phoneticPr fontId="3"/>
  </si>
  <si>
    <t>地域･原油名
Area and Country,  Oil Source</t>
    <rPh sb="0" eb="2">
      <t>チイキ</t>
    </rPh>
    <rPh sb="3" eb="5">
      <t>ゲンユ</t>
    </rPh>
    <rPh sb="5" eb="6">
      <t>メイ</t>
    </rPh>
    <phoneticPr fontId="3"/>
  </si>
  <si>
    <t>数　量
Amount</t>
    <rPh sb="0" eb="1">
      <t>カズ</t>
    </rPh>
    <rPh sb="2" eb="3">
      <t>リョウ</t>
    </rPh>
    <phoneticPr fontId="3"/>
  </si>
  <si>
    <t>構成比
(%)
Share</t>
    <rPh sb="0" eb="3">
      <t>コウセイヒ</t>
    </rPh>
    <phoneticPr fontId="3"/>
  </si>
  <si>
    <t>前月比
(%)
R.P.</t>
    <rPh sb="0" eb="3">
      <t>ゼンゲツヒ</t>
    </rPh>
    <phoneticPr fontId="3"/>
  </si>
  <si>
    <t>前年同月比(%)
R.S.</t>
    <rPh sb="0" eb="2">
      <t>ゼンネン</t>
    </rPh>
    <rPh sb="2" eb="5">
      <t>ドウゲツヒ</t>
    </rPh>
    <phoneticPr fontId="3"/>
  </si>
  <si>
    <t xml:space="preserve">合　　　　　　計 </t>
    <rPh sb="0" eb="1">
      <t>ゴウ</t>
    </rPh>
    <rPh sb="7" eb="8">
      <t>ケイ</t>
    </rPh>
    <phoneticPr fontId="3"/>
  </si>
  <si>
    <t>Total</t>
    <phoneticPr fontId="3"/>
  </si>
  <si>
    <t xml:space="preserve"> </t>
  </si>
  <si>
    <t>(R4年11月)</t>
  </si>
  <si>
    <t>中東</t>
  </si>
  <si>
    <t>Middle East</t>
  </si>
  <si>
    <t>バーレーン</t>
  </si>
  <si>
    <t>Bahrain</t>
  </si>
  <si>
    <t>バノコ・アラブ・ミディアム</t>
  </si>
  <si>
    <t xml:space="preserve">― </t>
  </si>
  <si>
    <t>サウジアラビア</t>
  </si>
  <si>
    <t>Saudi Arabia</t>
  </si>
  <si>
    <t>アラビアン・ライト</t>
  </si>
  <si>
    <t>アラビアン・ヘビー</t>
  </si>
  <si>
    <t>アラビアン・ミディアム</t>
  </si>
  <si>
    <t>アラビアン・エキストラ・ライト</t>
  </si>
  <si>
    <t>アラビアン・スーパー・ライト</t>
  </si>
  <si>
    <t>クウェート</t>
  </si>
  <si>
    <t>Kuwait</t>
  </si>
  <si>
    <t>クウェート・スーパー・ライト・クルード</t>
  </si>
  <si>
    <t>中立地帯</t>
  </si>
  <si>
    <t>Neutral Zone</t>
  </si>
  <si>
    <t>カフジ</t>
  </si>
  <si>
    <t>カタール</t>
  </si>
  <si>
    <t>Qatar</t>
  </si>
  <si>
    <t>カタール・マリーン</t>
  </si>
  <si>
    <t>アル・シャヒーン</t>
  </si>
  <si>
    <t>デオドライズド・フィールド・コンデンセート</t>
  </si>
  <si>
    <t>オマーン</t>
  </si>
  <si>
    <t>Oman</t>
  </si>
  <si>
    <t>アラブ首長国連邦</t>
  </si>
  <si>
    <t>United Arab Emirates</t>
  </si>
  <si>
    <t>マーバン</t>
  </si>
  <si>
    <t>アッパー・ザクム</t>
  </si>
  <si>
    <t>ダス</t>
  </si>
  <si>
    <t>ムバラス・クルード</t>
  </si>
  <si>
    <t>ウムルル</t>
  </si>
  <si>
    <t>（単位：kl）</t>
  </si>
  <si>
    <t>（Unit：kl）</t>
  </si>
  <si>
    <t>南方</t>
  </si>
  <si>
    <t>South East Asia</t>
  </si>
  <si>
    <t>ベトナム</t>
  </si>
  <si>
    <t>Viet Nam</t>
  </si>
  <si>
    <t>スツデン</t>
  </si>
  <si>
    <t>マレーシア</t>
  </si>
  <si>
    <t>Malaysia</t>
  </si>
  <si>
    <t>セパト</t>
  </si>
  <si>
    <t>インドネシア</t>
  </si>
  <si>
    <t>Indonesia</t>
  </si>
  <si>
    <t>ララン</t>
  </si>
  <si>
    <t>中南米</t>
  </si>
  <si>
    <t>Central and South America</t>
  </si>
  <si>
    <t>エクアドル</t>
  </si>
  <si>
    <t>Ecuador</t>
  </si>
  <si>
    <t>ナポ</t>
  </si>
  <si>
    <t>大洋州</t>
  </si>
  <si>
    <t>Oceania</t>
  </si>
  <si>
    <t>オーストラリア</t>
  </si>
  <si>
    <t>Australia</t>
  </si>
  <si>
    <t>ワンドゥー</t>
  </si>
  <si>
    <r>
      <t>(2)</t>
    </r>
    <r>
      <rPr>
        <sz val="11"/>
        <color theme="1"/>
        <rFont val="ＭＳ Ｐゴシック"/>
        <family val="2"/>
        <charset val="128"/>
      </rPr>
      <t xml:space="preserve">原油受払　Receipt and </t>
    </r>
    <r>
      <rPr>
        <sz val="11"/>
        <color theme="1"/>
        <rFont val="ＭＳ Ｐゴシック"/>
        <family val="2"/>
        <charset val="128"/>
      </rPr>
      <t>S</t>
    </r>
    <r>
      <rPr>
        <sz val="11"/>
        <color theme="1"/>
        <rFont val="ＭＳ Ｐゴシック"/>
        <family val="2"/>
        <charset val="128"/>
      </rPr>
      <t xml:space="preserve">hipment of </t>
    </r>
    <r>
      <rPr>
        <sz val="11"/>
        <color theme="1"/>
        <rFont val="ＭＳ Ｐゴシック"/>
        <family val="2"/>
        <charset val="128"/>
      </rPr>
      <t>C</t>
    </r>
    <r>
      <rPr>
        <sz val="11"/>
        <color theme="1"/>
        <rFont val="ＭＳ Ｐゴシック"/>
        <family val="2"/>
        <charset val="128"/>
      </rPr>
      <t xml:space="preserve">rude </t>
    </r>
    <r>
      <rPr>
        <sz val="11"/>
        <color theme="1"/>
        <rFont val="ＭＳ Ｐゴシック"/>
        <family val="2"/>
        <charset val="128"/>
      </rPr>
      <t>O</t>
    </r>
    <r>
      <rPr>
        <sz val="11"/>
        <color theme="1"/>
        <rFont val="ＭＳ Ｐゴシック"/>
        <family val="2"/>
        <charset val="128"/>
      </rPr>
      <t>il</t>
    </r>
    <phoneticPr fontId="9"/>
  </si>
  <si>
    <t>（単位：kl）</t>
    <phoneticPr fontId="3"/>
  </si>
  <si>
    <t>（Unit：kl）</t>
    <phoneticPr fontId="3"/>
  </si>
  <si>
    <t>受入  Receipts</t>
    <phoneticPr fontId="10"/>
  </si>
  <si>
    <t>消費</t>
    <phoneticPr fontId="3"/>
  </si>
  <si>
    <t>出荷</t>
    <phoneticPr fontId="3"/>
  </si>
  <si>
    <t>転送</t>
    <phoneticPr fontId="3"/>
  </si>
  <si>
    <t>月末在庫</t>
    <phoneticPr fontId="3"/>
  </si>
  <si>
    <t>Category</t>
  </si>
  <si>
    <r>
      <t xml:space="preserve">区 </t>
    </r>
    <r>
      <rPr>
        <sz val="10"/>
        <rFont val="ＭＳ Ｐゴシック"/>
        <family val="3"/>
        <charset val="128"/>
      </rPr>
      <t xml:space="preserve">    </t>
    </r>
    <r>
      <rPr>
        <sz val="10"/>
        <rFont val="ＭＳ Ｐゴシック"/>
        <family val="3"/>
        <charset val="128"/>
      </rPr>
      <t>分</t>
    </r>
    <phoneticPr fontId="3"/>
  </si>
  <si>
    <t>直受入</t>
  </si>
  <si>
    <t>転入</t>
  </si>
  <si>
    <t>Consumption</t>
  </si>
  <si>
    <t>Shipment</t>
  </si>
  <si>
    <t xml:space="preserve"> （原油処理）   </t>
    <phoneticPr fontId="3"/>
  </si>
  <si>
    <t>（非精製用）</t>
    <phoneticPr fontId="3"/>
  </si>
  <si>
    <t>Direct Receipt</t>
  </si>
  <si>
    <t>Transfer In</t>
    <phoneticPr fontId="10"/>
  </si>
  <si>
    <t xml:space="preserve"> (Crude Oil Throughput)</t>
    <phoneticPr fontId="9"/>
  </si>
  <si>
    <t>(Non-Refining）</t>
    <phoneticPr fontId="3"/>
  </si>
  <si>
    <t>Transfer Out</t>
    <phoneticPr fontId="10"/>
  </si>
  <si>
    <t>Month-End Inventory</t>
    <phoneticPr fontId="3"/>
  </si>
  <si>
    <t>合    計</t>
  </si>
  <si>
    <t>Total</t>
    <phoneticPr fontId="10"/>
  </si>
  <si>
    <t>原油別</t>
    <rPh sb="0" eb="2">
      <t>ゲンユ</t>
    </rPh>
    <rPh sb="2" eb="3">
      <t>ベツ</t>
    </rPh>
    <phoneticPr fontId="3"/>
  </si>
  <si>
    <t>輸入原油</t>
  </si>
  <si>
    <t>Imported Crude Oil</t>
    <phoneticPr fontId="10"/>
  </si>
  <si>
    <t>国産原油</t>
  </si>
  <si>
    <t>Domestic Crude Oil</t>
    <phoneticPr fontId="10"/>
  </si>
  <si>
    <t>精製業者</t>
  </si>
  <si>
    <t>Refiners</t>
    <phoneticPr fontId="10"/>
  </si>
  <si>
    <t>うち輸入原油</t>
  </si>
  <si>
    <t>of which Imported Crude Oil</t>
    <phoneticPr fontId="10"/>
  </si>
  <si>
    <t xml:space="preserve">業態別                               </t>
  </si>
  <si>
    <t>基地油槽所</t>
  </si>
  <si>
    <t>Oil Stocking Bases and Oil Terminals</t>
    <phoneticPr fontId="10"/>
  </si>
  <si>
    <t>By Type of Business</t>
    <phoneticPr fontId="3"/>
  </si>
  <si>
    <t>潤滑油業者</t>
  </si>
  <si>
    <t>Lubricant Manufactures</t>
    <phoneticPr fontId="9"/>
  </si>
  <si>
    <t>その他業者</t>
  </si>
  <si>
    <t>Others</t>
  </si>
  <si>
    <t>―</t>
  </si>
  <si>
    <r>
      <t>(</t>
    </r>
    <r>
      <rPr>
        <sz val="11"/>
        <color theme="1"/>
        <rFont val="ＭＳ Ｐゴシック"/>
        <family val="2"/>
        <charset val="128"/>
      </rPr>
      <t>3</t>
    </r>
    <r>
      <rPr>
        <sz val="11"/>
        <color theme="1"/>
        <rFont val="ＭＳ Ｐゴシック"/>
        <family val="2"/>
        <charset val="128"/>
      </rPr>
      <t xml:space="preserve">)石油製品需給　Supply and </t>
    </r>
    <r>
      <rPr>
        <sz val="11"/>
        <color theme="1"/>
        <rFont val="ＭＳ Ｐゴシック"/>
        <family val="2"/>
        <charset val="128"/>
      </rPr>
      <t>D</t>
    </r>
    <r>
      <rPr>
        <sz val="11"/>
        <color theme="1"/>
        <rFont val="ＭＳ Ｐゴシック"/>
        <family val="2"/>
        <charset val="128"/>
      </rPr>
      <t xml:space="preserve">emand of </t>
    </r>
    <r>
      <rPr>
        <sz val="11"/>
        <color theme="1"/>
        <rFont val="ＭＳ Ｐゴシック"/>
        <family val="2"/>
        <charset val="128"/>
      </rPr>
      <t>P</t>
    </r>
    <r>
      <rPr>
        <sz val="11"/>
        <color theme="1"/>
        <rFont val="ＭＳ Ｐゴシック"/>
        <family val="2"/>
        <charset val="128"/>
      </rPr>
      <t xml:space="preserve">etroleum </t>
    </r>
    <r>
      <rPr>
        <sz val="11"/>
        <color theme="1"/>
        <rFont val="ＭＳ Ｐゴシック"/>
        <family val="2"/>
        <charset val="128"/>
      </rPr>
      <t>P</t>
    </r>
    <r>
      <rPr>
        <sz val="11"/>
        <color theme="1"/>
        <rFont val="ＭＳ Ｐゴシック"/>
        <family val="2"/>
        <charset val="128"/>
      </rPr>
      <t>roducts</t>
    </r>
    <phoneticPr fontId="12"/>
  </si>
  <si>
    <t>　①需給概要　Estimated Supply and Demand</t>
    <phoneticPr fontId="3"/>
  </si>
  <si>
    <t xml:space="preserve"> （単位：kl、アスファルト以下はt）　(Unit：kl, from Asphalt onward is ton)</t>
    <phoneticPr fontId="3"/>
  </si>
  <si>
    <t>区     分</t>
    <phoneticPr fontId="3"/>
  </si>
  <si>
    <t>燃　料　油</t>
    <phoneticPr fontId="3"/>
  </si>
  <si>
    <t>ガ　ソ　リ　ン</t>
    <phoneticPr fontId="3"/>
  </si>
  <si>
    <t>ナ　フ　サ</t>
    <phoneticPr fontId="3"/>
  </si>
  <si>
    <t>ジェット</t>
    <phoneticPr fontId="3"/>
  </si>
  <si>
    <t>灯　　油</t>
    <phoneticPr fontId="3"/>
  </si>
  <si>
    <t>軽　　油</t>
    <phoneticPr fontId="3"/>
  </si>
  <si>
    <t>重　油</t>
    <phoneticPr fontId="3"/>
  </si>
  <si>
    <t>潤　滑　油</t>
    <phoneticPr fontId="3"/>
  </si>
  <si>
    <t>アスファルト</t>
  </si>
  <si>
    <t>グリース</t>
  </si>
  <si>
    <t>パラフィン</t>
  </si>
  <si>
    <t>液化石油ガス</t>
  </si>
  <si>
    <t>　</t>
  </si>
  <si>
    <t>燃料油</t>
  </si>
  <si>
    <t>A重油</t>
    <phoneticPr fontId="3"/>
  </si>
  <si>
    <t>B・C重油</t>
    <phoneticPr fontId="3"/>
  </si>
  <si>
    <t>P.P,P.B</t>
  </si>
  <si>
    <t>B.B</t>
  </si>
  <si>
    <t>Total of Main Petroleum Products</t>
    <phoneticPr fontId="3"/>
  </si>
  <si>
    <t>Gasoline</t>
  </si>
  <si>
    <t>Naphtha</t>
  </si>
  <si>
    <t>Jet Fuel</t>
  </si>
  <si>
    <t>Kerosene</t>
  </si>
  <si>
    <t>Gas Oil</t>
  </si>
  <si>
    <t>Fuel Oil Total</t>
  </si>
  <si>
    <t>Fuel Oil A</t>
  </si>
  <si>
    <t>Fuel Oil B・C</t>
  </si>
  <si>
    <t xml:space="preserve">Lubricating Oil </t>
    <phoneticPr fontId="3"/>
  </si>
  <si>
    <t>Asphalt</t>
  </si>
  <si>
    <t>Grease</t>
  </si>
  <si>
    <t>Paraffin Wax</t>
  </si>
  <si>
    <t>LPG</t>
    <phoneticPr fontId="3"/>
  </si>
  <si>
    <t>月初在庫</t>
    <phoneticPr fontId="12"/>
  </si>
  <si>
    <t>Inventory at Start of Month</t>
  </si>
  <si>
    <t>製油所在庫</t>
    <rPh sb="3" eb="5">
      <t>ザイコ</t>
    </rPh>
    <phoneticPr fontId="12"/>
  </si>
  <si>
    <t>Refiners</t>
  </si>
  <si>
    <t>製造・輸入業者在庫</t>
    <rPh sb="7" eb="9">
      <t>ザイコ</t>
    </rPh>
    <phoneticPr fontId="12"/>
  </si>
  <si>
    <t>Manufacturers and Importers</t>
  </si>
  <si>
    <t>受入合計</t>
    <phoneticPr fontId="12"/>
  </si>
  <si>
    <t>Total Receipts</t>
    <phoneticPr fontId="3"/>
  </si>
  <si>
    <t>生産</t>
    <phoneticPr fontId="3"/>
  </si>
  <si>
    <t>Production Division</t>
  </si>
  <si>
    <t>輸入</t>
    <phoneticPr fontId="3"/>
  </si>
  <si>
    <t>Imports</t>
    <phoneticPr fontId="3"/>
  </si>
  <si>
    <t>品種振替による増量</t>
    <rPh sb="7" eb="9">
      <t>ゾウリョウ</t>
    </rPh>
    <phoneticPr fontId="12"/>
  </si>
  <si>
    <t>Increase in Quantity by Conversion to Another Product</t>
    <phoneticPr fontId="3"/>
  </si>
  <si>
    <t>石油化学よりの返還</t>
    <rPh sb="0" eb="2">
      <t>セキユ</t>
    </rPh>
    <rPh sb="2" eb="4">
      <t>カガク</t>
    </rPh>
    <rPh sb="7" eb="9">
      <t>ヘンカン</t>
    </rPh>
    <phoneticPr fontId="12"/>
  </si>
  <si>
    <t>Return from Petrochemical Industry</t>
  </si>
  <si>
    <t>その他の受入量</t>
    <rPh sb="0" eb="3">
      <t>ソノタ</t>
    </rPh>
    <rPh sb="4" eb="7">
      <t>ウケイレリョウ</t>
    </rPh>
    <phoneticPr fontId="12"/>
  </si>
  <si>
    <t>Other Receipts</t>
    <phoneticPr fontId="3"/>
  </si>
  <si>
    <t>払出合計</t>
  </si>
  <si>
    <t>Total Shipments</t>
  </si>
  <si>
    <t>国内向販売</t>
    <phoneticPr fontId="12"/>
  </si>
  <si>
    <t>Domestic Sales</t>
  </si>
  <si>
    <t>輸出</t>
    <phoneticPr fontId="3"/>
  </si>
  <si>
    <t>Exports</t>
    <phoneticPr fontId="3"/>
  </si>
  <si>
    <t>品種振替による減量</t>
    <phoneticPr fontId="3"/>
  </si>
  <si>
    <t>Decrease in Quantity by Conversion to Another Product</t>
    <phoneticPr fontId="3"/>
  </si>
  <si>
    <t>自家消費</t>
    <phoneticPr fontId="3"/>
  </si>
  <si>
    <t>Own Consumption</t>
  </si>
  <si>
    <t>その他の払出量</t>
    <rPh sb="4" eb="6">
      <t>ハライダシ</t>
    </rPh>
    <rPh sb="6" eb="7">
      <t>リョウ</t>
    </rPh>
    <phoneticPr fontId="12"/>
  </si>
  <si>
    <t>Other Shipments</t>
  </si>
  <si>
    <t>月末在庫</t>
  </si>
  <si>
    <t xml:space="preserve">Inventory at End of Month </t>
  </si>
  <si>
    <t>製油所在庫</t>
    <rPh sb="0" eb="1">
      <t>セイ</t>
    </rPh>
    <phoneticPr fontId="12"/>
  </si>
  <si>
    <t>製造・輸入業者在庫</t>
    <phoneticPr fontId="3"/>
  </si>
  <si>
    <t xml:space="preserve"> </t>
    <phoneticPr fontId="12"/>
  </si>
  <si>
    <t>※　令和４年４月分より潤滑油の集計方法の改訂を行いました。</t>
  </si>
  <si>
    <r>
      <t>　②石油製品製造業者・輸入業者販売部門受払　</t>
    </r>
    <r>
      <rPr>
        <sz val="10"/>
        <rFont val="ＭＳ Ｐゴシック"/>
        <family val="3"/>
        <charset val="128"/>
      </rPr>
      <t>Receipt and Shipment of Petroleum Products by Manufacturers and Importers</t>
    </r>
    <phoneticPr fontId="3"/>
  </si>
  <si>
    <t>　区　　　　分</t>
    <phoneticPr fontId="3"/>
  </si>
  <si>
    <t>アスファルト</t>
    <phoneticPr fontId="3"/>
  </si>
  <si>
    <t>グリース</t>
    <phoneticPr fontId="3"/>
  </si>
  <si>
    <t>パラフィン</t>
    <phoneticPr fontId="3"/>
  </si>
  <si>
    <t>液化石油ガス</t>
    <phoneticPr fontId="3"/>
  </si>
  <si>
    <t>Lubricating Oil</t>
  </si>
  <si>
    <t>月  初  在  庫　　　</t>
    <phoneticPr fontId="12"/>
  </si>
  <si>
    <t>受入合計</t>
    <rPh sb="0" eb="2">
      <t>ウケイレ</t>
    </rPh>
    <rPh sb="2" eb="4">
      <t>ゴウケイ</t>
    </rPh>
    <phoneticPr fontId="12"/>
  </si>
  <si>
    <t>生産部門よりの受入</t>
    <rPh sb="7" eb="9">
      <t>ウケイレ</t>
    </rPh>
    <phoneticPr fontId="12"/>
  </si>
  <si>
    <t>輸入</t>
    <phoneticPr fontId="12"/>
  </si>
  <si>
    <t>製造業者・輸入業者
よりの購入・融通</t>
    <phoneticPr fontId="12"/>
  </si>
  <si>
    <t xml:space="preserve">Purchase or Loans from Manufacturers and Importers </t>
    <phoneticPr fontId="3"/>
  </si>
  <si>
    <t>販売業者よりの購入</t>
    <rPh sb="0" eb="2">
      <t>ハンバイ</t>
    </rPh>
    <rPh sb="2" eb="4">
      <t>ギョウシャ</t>
    </rPh>
    <rPh sb="7" eb="9">
      <t>コウニュウ</t>
    </rPh>
    <phoneticPr fontId="12"/>
  </si>
  <si>
    <t>Purchase from Wholesalers and Retailers</t>
  </si>
  <si>
    <t>払出合計</t>
    <rPh sb="0" eb="2">
      <t>ハライダシ</t>
    </rPh>
    <rPh sb="2" eb="4">
      <t>ゴウケイ</t>
    </rPh>
    <phoneticPr fontId="12"/>
  </si>
  <si>
    <t>消費者・販売業者向販売</t>
    <rPh sb="0" eb="3">
      <t>ショウヒシャ</t>
    </rPh>
    <rPh sb="4" eb="6">
      <t>ハンバイ</t>
    </rPh>
    <rPh sb="6" eb="8">
      <t>ギョウシャ</t>
    </rPh>
    <rPh sb="8" eb="9">
      <t>ム</t>
    </rPh>
    <phoneticPr fontId="12"/>
  </si>
  <si>
    <t>Sales to Consumers, Wholesalers and Retailers</t>
  </si>
  <si>
    <t>製造業者・輸入業者
への販売・融通</t>
    <rPh sb="2" eb="4">
      <t>ギョウシャ</t>
    </rPh>
    <rPh sb="7" eb="9">
      <t>ギョウシャ</t>
    </rPh>
    <phoneticPr fontId="12"/>
  </si>
  <si>
    <t xml:space="preserve">Sales or Loans to Manufacturers and Importers </t>
    <phoneticPr fontId="3"/>
  </si>
  <si>
    <t>輸 出</t>
    <rPh sb="0" eb="3">
      <t>ユシュツ</t>
    </rPh>
    <phoneticPr fontId="12"/>
  </si>
  <si>
    <t xml:space="preserve">品種振替による減量  </t>
    <rPh sb="7" eb="9">
      <t>ゲンリョウ</t>
    </rPh>
    <phoneticPr fontId="12"/>
  </si>
  <si>
    <t xml:space="preserve">自家消費  </t>
    <phoneticPr fontId="12"/>
  </si>
  <si>
    <t>その他の払出量</t>
    <rPh sb="0" eb="3">
      <t>ソノタ</t>
    </rPh>
    <rPh sb="4" eb="6">
      <t>ハライダシ</t>
    </rPh>
    <rPh sb="6" eb="7">
      <t>リョウ</t>
    </rPh>
    <phoneticPr fontId="12"/>
  </si>
  <si>
    <t>月  末  在  庫</t>
    <phoneticPr fontId="12"/>
  </si>
  <si>
    <t>　③石油製品国・地域別輸入　Import of Petroleum Products by Area and Country</t>
    <rPh sb="11" eb="13">
      <t>ユニュウ</t>
    </rPh>
    <phoneticPr fontId="12"/>
  </si>
  <si>
    <t>区　　　　　　分</t>
    <phoneticPr fontId="3"/>
  </si>
  <si>
    <t>Area and Country</t>
    <phoneticPr fontId="12"/>
  </si>
  <si>
    <t>ガ　ソ　リ　ン</t>
    <phoneticPr fontId="12"/>
  </si>
  <si>
    <t>ジェット</t>
    <phoneticPr fontId="12"/>
  </si>
  <si>
    <t>重　油</t>
    <rPh sb="0" eb="3">
      <t>ジュウユ</t>
    </rPh>
    <phoneticPr fontId="12"/>
  </si>
  <si>
    <t>アスファルト</t>
    <phoneticPr fontId="12"/>
  </si>
  <si>
    <t>グリース</t>
    <phoneticPr fontId="12"/>
  </si>
  <si>
    <t>パラフィン</t>
    <phoneticPr fontId="12"/>
  </si>
  <si>
    <t>液化石油ガス</t>
    <rPh sb="0" eb="2">
      <t>エキカ</t>
    </rPh>
    <rPh sb="2" eb="4">
      <t>セキユ</t>
    </rPh>
    <phoneticPr fontId="12"/>
  </si>
  <si>
    <t>　</t>
    <phoneticPr fontId="12"/>
  </si>
  <si>
    <t>燃料油</t>
    <rPh sb="0" eb="2">
      <t>ネンリョウ</t>
    </rPh>
    <rPh sb="2" eb="3">
      <t>ユ</t>
    </rPh>
    <phoneticPr fontId="12"/>
  </si>
  <si>
    <t>P.P,P.B</t>
    <phoneticPr fontId="12"/>
  </si>
  <si>
    <t>B.B</t>
    <phoneticPr fontId="12"/>
  </si>
  <si>
    <t>Total</t>
    <phoneticPr fontId="12"/>
  </si>
  <si>
    <t>Gasoline</t>
    <phoneticPr fontId="12"/>
  </si>
  <si>
    <t>Naphtha</t>
    <phoneticPr fontId="12"/>
  </si>
  <si>
    <t>Jet Fuel</t>
    <phoneticPr fontId="12"/>
  </si>
  <si>
    <t>Kerosene</t>
    <phoneticPr fontId="12"/>
  </si>
  <si>
    <t>Gas Oil</t>
    <phoneticPr fontId="12"/>
  </si>
  <si>
    <t>Fuel Oil Total</t>
    <phoneticPr fontId="12"/>
  </si>
  <si>
    <t>Fuel Oil A</t>
    <phoneticPr fontId="12"/>
  </si>
  <si>
    <t>Fuel Oil B・C</t>
    <phoneticPr fontId="12"/>
  </si>
  <si>
    <t>Lubricating Oil</t>
    <phoneticPr fontId="12"/>
  </si>
  <si>
    <t>Asphalt</t>
    <phoneticPr fontId="12"/>
  </si>
  <si>
    <t>Grease</t>
    <phoneticPr fontId="3"/>
  </si>
  <si>
    <t>Paraffin Wax</t>
    <phoneticPr fontId="12"/>
  </si>
  <si>
    <t>LPG</t>
    <phoneticPr fontId="12"/>
  </si>
  <si>
    <t>輸　　　　　入</t>
  </si>
  <si>
    <t>Total Imports</t>
  </si>
  <si>
    <t>アジア州</t>
  </si>
  <si>
    <t>Asia Area</t>
  </si>
  <si>
    <t>大韓民国</t>
  </si>
  <si>
    <t>Republic of Korea</t>
  </si>
  <si>
    <t>中華人民共和国</t>
  </si>
  <si>
    <t>People's Republic of China</t>
  </si>
  <si>
    <t>台湾</t>
  </si>
  <si>
    <t>Taiwan</t>
  </si>
  <si>
    <t>香港</t>
  </si>
  <si>
    <t>Hong Kong</t>
  </si>
  <si>
    <t>タイ</t>
  </si>
  <si>
    <t>Thailand</t>
  </si>
  <si>
    <t>シンガポール</t>
  </si>
  <si>
    <t>Singapore</t>
  </si>
  <si>
    <t>ヨーロッパ</t>
  </si>
  <si>
    <t>Europe</t>
  </si>
  <si>
    <t>オランダ</t>
  </si>
  <si>
    <t>Netherlands</t>
  </si>
  <si>
    <t>フランス</t>
  </si>
  <si>
    <t>France</t>
  </si>
  <si>
    <t>ドイツ</t>
  </si>
  <si>
    <t>Germany</t>
  </si>
  <si>
    <t>スペイン</t>
  </si>
  <si>
    <t>Spain</t>
  </si>
  <si>
    <t>イタリア</t>
  </si>
  <si>
    <t>Italy</t>
  </si>
  <si>
    <t>北アメリカ州</t>
  </si>
  <si>
    <t>North America Area</t>
  </si>
  <si>
    <t>カナダ</t>
  </si>
  <si>
    <t>Canada</t>
  </si>
  <si>
    <t>アメリカ合衆国</t>
  </si>
  <si>
    <t>United States of America</t>
  </si>
  <si>
    <t>南アメリカ州</t>
  </si>
  <si>
    <t>South America Area</t>
  </si>
  <si>
    <t>ペルー</t>
  </si>
  <si>
    <t>Peru</t>
  </si>
  <si>
    <t>アフリカ州</t>
  </si>
  <si>
    <t>Africa Area</t>
  </si>
  <si>
    <t>アルジェリア</t>
  </si>
  <si>
    <t>Algeria</t>
  </si>
  <si>
    <t>エジプト</t>
  </si>
  <si>
    <t>Egypt</t>
  </si>
  <si>
    <t>Oceania Area</t>
  </si>
  <si>
    <t>パプアニューギニア</t>
  </si>
  <si>
    <t>Papua New Guinea</t>
  </si>
  <si>
    <t>703 ボンド輸入</t>
  </si>
  <si>
    <t>Bonded Oil</t>
  </si>
  <si>
    <t>　④石油製品国・地域別輸出　Export of Petroleum Products to Area and Country</t>
    <phoneticPr fontId="12"/>
  </si>
  <si>
    <t xml:space="preserve"> （単位：kl、アスファルト以下はt）　(Unit：kl, from Asphalt onward is ton) </t>
    <phoneticPr fontId="3"/>
  </si>
  <si>
    <t>Area and Country</t>
  </si>
  <si>
    <t xml:space="preserve">Fuel Oil Total </t>
    <phoneticPr fontId="12"/>
  </si>
  <si>
    <t>Grease</t>
    <phoneticPr fontId="12"/>
  </si>
  <si>
    <t>輸　　　　　出</t>
  </si>
  <si>
    <t>Total Exports</t>
  </si>
  <si>
    <t>モンゴル</t>
  </si>
  <si>
    <t>Mongolia</t>
  </si>
  <si>
    <t>フィリピン</t>
  </si>
  <si>
    <t>Philippines</t>
  </si>
  <si>
    <t>インド</t>
  </si>
  <si>
    <t>India</t>
  </si>
  <si>
    <t>パキスタン</t>
  </si>
  <si>
    <t>Pakistan</t>
  </si>
  <si>
    <t>スリランカ</t>
  </si>
  <si>
    <t>Sri Lanka</t>
  </si>
  <si>
    <t>バングラデシュ</t>
  </si>
  <si>
    <t>Bangladesh</t>
  </si>
  <si>
    <t>トルクメニスタン</t>
  </si>
  <si>
    <t>Turkmenistan</t>
  </si>
  <si>
    <t>英国</t>
  </si>
  <si>
    <t>United Kingdom</t>
  </si>
  <si>
    <t>アイルランド</t>
  </si>
  <si>
    <t>Ireland</t>
  </si>
  <si>
    <t>ロシア</t>
  </si>
  <si>
    <t>Russia</t>
  </si>
  <si>
    <t>トルコ</t>
  </si>
  <si>
    <t>Turkey</t>
  </si>
  <si>
    <t>ラトビア</t>
  </si>
  <si>
    <t>Latvia</t>
  </si>
  <si>
    <t>メキシコ</t>
  </si>
  <si>
    <t>Mexico</t>
  </si>
  <si>
    <t>グアテマラ</t>
  </si>
  <si>
    <t>Guatemala</t>
  </si>
  <si>
    <t>パナマ</t>
  </si>
  <si>
    <t>Panama</t>
  </si>
  <si>
    <t>チリ</t>
  </si>
  <si>
    <t>Chile</t>
  </si>
  <si>
    <t>ブラジル</t>
  </si>
  <si>
    <t>Brazil</t>
  </si>
  <si>
    <t>ケニア</t>
  </si>
  <si>
    <t>Kenya</t>
  </si>
  <si>
    <t>南アフリカ共和国</t>
  </si>
  <si>
    <t>South Africa</t>
  </si>
  <si>
    <t>ニュージーランド</t>
  </si>
  <si>
    <t>New Zealand</t>
  </si>
  <si>
    <t>米軍及びボンド輸出</t>
  </si>
  <si>
    <t>The U.S.Armed Forces and Bonded Oil</t>
  </si>
  <si>
    <t>米軍</t>
  </si>
  <si>
    <t>The U.S.Armed Forces</t>
  </si>
  <si>
    <t>ボンド</t>
  </si>
  <si>
    <t>⑤製造業者・輸入業者の消費者・販売業者向販売、在庫内訳</t>
    <rPh sb="3" eb="5">
      <t>ギョウシャ</t>
    </rPh>
    <rPh sb="11" eb="14">
      <t>ショウヒシャ</t>
    </rPh>
    <rPh sb="15" eb="17">
      <t>ハンバイ</t>
    </rPh>
    <rPh sb="17" eb="19">
      <t>ギョウシャ</t>
    </rPh>
    <phoneticPr fontId="3"/>
  </si>
  <si>
    <t>　 Breakdown of Sales and Inventories of Manufacturers and Importers</t>
    <phoneticPr fontId="3"/>
  </si>
  <si>
    <t>(単位：kl）　(Unit：kl)</t>
    <phoneticPr fontId="3"/>
  </si>
  <si>
    <t>区　　分</t>
    <phoneticPr fontId="3"/>
  </si>
  <si>
    <t>消費者・販売業者向販売</t>
  </si>
  <si>
    <t>在　　庫</t>
  </si>
  <si>
    <t>Inventory</t>
    <phoneticPr fontId="3"/>
  </si>
  <si>
    <t>Category</t>
    <phoneticPr fontId="3"/>
  </si>
  <si>
    <t xml:space="preserve">ガソリン計  </t>
    <rPh sb="4" eb="5">
      <t>ケイ</t>
    </rPh>
    <phoneticPr fontId="3"/>
  </si>
  <si>
    <t>Gasoline Total</t>
    <phoneticPr fontId="12"/>
  </si>
  <si>
    <t>自動車用高級</t>
    <rPh sb="3" eb="4">
      <t>ヨウ</t>
    </rPh>
    <phoneticPr fontId="3"/>
  </si>
  <si>
    <t>Premium Motor Gasoline</t>
    <phoneticPr fontId="12"/>
  </si>
  <si>
    <t>自動車用並級</t>
    <rPh sb="0" eb="3">
      <t>ジドウシャ</t>
    </rPh>
    <rPh sb="3" eb="4">
      <t>ヨウ</t>
    </rPh>
    <phoneticPr fontId="3"/>
  </si>
  <si>
    <t>Regular Motor Gasoline</t>
    <phoneticPr fontId="12"/>
  </si>
  <si>
    <t>その他用</t>
    <rPh sb="0" eb="3">
      <t>ソノタ</t>
    </rPh>
    <rPh sb="3" eb="4">
      <t>ヨウ</t>
    </rPh>
    <phoneticPr fontId="3"/>
  </si>
  <si>
    <t xml:space="preserve">Other Gasoline </t>
    <phoneticPr fontId="12"/>
  </si>
  <si>
    <t>ナフサ計</t>
    <rPh sb="3" eb="4">
      <t>ケイ</t>
    </rPh>
    <phoneticPr fontId="3"/>
  </si>
  <si>
    <t xml:space="preserve">Naphtha Total </t>
    <phoneticPr fontId="12"/>
  </si>
  <si>
    <t>石油化学用</t>
    <rPh sb="0" eb="2">
      <t>セキユ</t>
    </rPh>
    <rPh sb="2" eb="4">
      <t>カガク</t>
    </rPh>
    <rPh sb="4" eb="5">
      <t>ヨウ</t>
    </rPh>
    <phoneticPr fontId="3"/>
  </si>
  <si>
    <t>Petrochemical Industry</t>
    <phoneticPr fontId="12"/>
  </si>
  <si>
    <t>Other Naphtha</t>
    <phoneticPr fontId="12"/>
  </si>
  <si>
    <t>潤滑油計</t>
    <rPh sb="3" eb="4">
      <t>ケイ</t>
    </rPh>
    <phoneticPr fontId="3"/>
  </si>
  <si>
    <t xml:space="preserve">Lubricating Oil Total </t>
    <phoneticPr fontId="12"/>
  </si>
  <si>
    <t>ガソリンエンジン油</t>
    <rPh sb="8" eb="9">
      <t>ユ</t>
    </rPh>
    <phoneticPr fontId="3"/>
  </si>
  <si>
    <t>Gasoline Engine Oil</t>
    <phoneticPr fontId="12"/>
  </si>
  <si>
    <t>ディーゼルエンジン油</t>
    <rPh sb="9" eb="10">
      <t>ユ</t>
    </rPh>
    <phoneticPr fontId="3"/>
  </si>
  <si>
    <t>Diesel Engine Oil</t>
    <phoneticPr fontId="12"/>
  </si>
  <si>
    <t>その他 車両用</t>
    <rPh sb="0" eb="3">
      <t>ソノタ</t>
    </rPh>
    <rPh sb="4" eb="7">
      <t>シャリョウヨウ</t>
    </rPh>
    <phoneticPr fontId="3"/>
  </si>
  <si>
    <t>Other Lubricating Oil for Automobile</t>
    <phoneticPr fontId="12"/>
  </si>
  <si>
    <t>船舶用エンジン油</t>
    <rPh sb="0" eb="2">
      <t>センパク</t>
    </rPh>
    <phoneticPr fontId="3"/>
  </si>
  <si>
    <t>Marine Diesel Engine Oil</t>
    <phoneticPr fontId="12"/>
  </si>
  <si>
    <t>機      械     油</t>
    <phoneticPr fontId="3"/>
  </si>
  <si>
    <t>Mechanical Oil</t>
    <phoneticPr fontId="12"/>
  </si>
  <si>
    <t>金 属 加 工 油</t>
    <phoneticPr fontId="3"/>
  </si>
  <si>
    <t>Metal Working Oil</t>
    <phoneticPr fontId="12"/>
  </si>
  <si>
    <t>電 気 絶 縁 油</t>
    <rPh sb="0" eb="3">
      <t>デンキ</t>
    </rPh>
    <phoneticPr fontId="3"/>
  </si>
  <si>
    <t>Electrical Insulating Oil</t>
    <phoneticPr fontId="12"/>
  </si>
  <si>
    <t>その他特定用途向け</t>
    <rPh sb="0" eb="3">
      <t>ソノタ</t>
    </rPh>
    <rPh sb="3" eb="5">
      <t>トクテイ</t>
    </rPh>
    <rPh sb="5" eb="7">
      <t>ヨウト</t>
    </rPh>
    <rPh sb="7" eb="8">
      <t>ム</t>
    </rPh>
    <phoneticPr fontId="3"/>
  </si>
  <si>
    <t>Other Specific Lubricating Oil</t>
    <phoneticPr fontId="12"/>
  </si>
  <si>
    <t>その他</t>
    <rPh sb="0" eb="3">
      <t>ソノタ</t>
    </rPh>
    <phoneticPr fontId="3"/>
  </si>
  <si>
    <t>Other Lubricating Oil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</si>
</sst>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0.0;[Red]0.0"/>
    <numFmt numFmtId="178" formatCode="0.0"/>
    <numFmt numFmtId="179" formatCode="#,##0.0;[Red]#,##0.0"/>
    <numFmt numFmtId="180" formatCode="0.0_ "/>
    <numFmt numFmtId="181" formatCode="###0.0_ "/>
    <numFmt numFmtId="182" formatCode="#,##0;&quot;▲ &quot;#,##0"/>
    <numFmt numFmtId="183" formatCode="[$-411]gggee&quot;年&quot;m&quot;月分&quot;"/>
    <numFmt numFmtId="184" formatCode="mmmm\-yy"/>
  </numFmts>
  <fonts count="16" x14ac:knownFonts="1">
    <font>
      <sz val="11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1"/>
      <charset val="128"/>
    </font>
    <font>
      <b/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7" fillId="0" borderId="0"/>
    <xf numFmtId="0" fontId="1" fillId="0" borderId="0"/>
    <xf numFmtId="0" fontId="4" fillId="0" borderId="0"/>
    <xf numFmtId="38" fontId="4" fillId="0" borderId="0" applyFont="0" applyFill="0" applyBorder="0" applyAlignment="0" applyProtection="0"/>
    <xf numFmtId="37" fontId="7" fillId="0" borderId="0"/>
  </cellStyleXfs>
  <cellXfs count="370">
    <xf numFmtId="0" fontId="0" fillId="0" borderId="0" xfId="0">
      <alignment vertical="center"/>
    </xf>
    <xf numFmtId="0" fontId="0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49" fontId="4" fillId="0" borderId="0" xfId="2" applyNumberFormat="1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176" fontId="1" fillId="0" borderId="15" xfId="3" applyNumberFormat="1" applyFont="1" applyFill="1" applyBorder="1" applyAlignment="1">
      <alignment horizontal="right" vertical="center"/>
    </xf>
    <xf numFmtId="177" fontId="1" fillId="0" borderId="15" xfId="3" applyNumberFormat="1" applyFont="1" applyFill="1" applyBorder="1" applyAlignment="1">
      <alignment horizontal="right" vertical="center"/>
    </xf>
    <xf numFmtId="177" fontId="1" fillId="0" borderId="15" xfId="3" quotePrefix="1" applyNumberFormat="1" applyFont="1" applyFill="1" applyBorder="1" applyAlignment="1">
      <alignment horizontal="right" vertical="center"/>
    </xf>
    <xf numFmtId="177" fontId="1" fillId="0" borderId="16" xfId="3" quotePrefix="1" applyNumberFormat="1" applyFont="1" applyFill="1" applyBorder="1" applyAlignment="1">
      <alignment horizontal="right" vertical="center"/>
    </xf>
    <xf numFmtId="178" fontId="1" fillId="0" borderId="0" xfId="1" applyNumberFormat="1" applyFont="1" applyFill="1" applyBorder="1" applyAlignment="1" applyProtection="1">
      <alignment vertical="center"/>
      <protection locked="0"/>
    </xf>
    <xf numFmtId="0" fontId="1" fillId="0" borderId="1" xfId="1" applyFont="1" applyFill="1" applyBorder="1" applyAlignment="1" applyProtection="1">
      <alignment horizontal="left" vertical="center"/>
      <protection locked="0"/>
    </xf>
    <xf numFmtId="0" fontId="1" fillId="0" borderId="4" xfId="1" applyFont="1" applyFill="1" applyBorder="1" applyAlignment="1" applyProtection="1">
      <alignment horizontal="left" vertical="center"/>
      <protection locked="0"/>
    </xf>
    <xf numFmtId="176" fontId="1" fillId="0" borderId="5" xfId="3" applyNumberFormat="1" applyFont="1" applyFill="1" applyBorder="1" applyAlignment="1">
      <alignment horizontal="right" vertical="center"/>
    </xf>
    <xf numFmtId="179" fontId="1" fillId="0" borderId="5" xfId="3" applyNumberFormat="1" applyFont="1" applyFill="1" applyBorder="1" applyAlignment="1">
      <alignment horizontal="right" vertical="center"/>
    </xf>
    <xf numFmtId="179" fontId="1" fillId="0" borderId="5" xfId="3" quotePrefix="1" applyNumberFormat="1" applyFont="1" applyFill="1" applyBorder="1" applyAlignment="1">
      <alignment horizontal="right" vertical="center"/>
    </xf>
    <xf numFmtId="179" fontId="1" fillId="0" borderId="6" xfId="3" quotePrefix="1" applyNumberFormat="1" applyFont="1" applyFill="1" applyBorder="1" applyAlignment="1">
      <alignment horizontal="right" vertical="center"/>
    </xf>
    <xf numFmtId="0" fontId="1" fillId="0" borderId="7" xfId="1" applyFont="1" applyFill="1" applyBorder="1" applyAlignment="1" applyProtection="1">
      <alignment horizontal="left" vertical="center"/>
      <protection locked="0"/>
    </xf>
    <xf numFmtId="0" fontId="1" fillId="0" borderId="17" xfId="1" applyFont="1" applyFill="1" applyBorder="1" applyAlignment="1" applyProtection="1">
      <alignment horizontal="left" vertical="center"/>
      <protection locked="0"/>
    </xf>
    <xf numFmtId="179" fontId="1" fillId="0" borderId="15" xfId="3" applyNumberFormat="1" applyFont="1" applyFill="1" applyBorder="1" applyAlignment="1">
      <alignment horizontal="right" vertical="center"/>
    </xf>
    <xf numFmtId="179" fontId="1" fillId="0" borderId="15" xfId="3" quotePrefix="1" applyNumberFormat="1" applyFont="1" applyFill="1" applyBorder="1" applyAlignment="1">
      <alignment horizontal="right" vertical="center"/>
    </xf>
    <xf numFmtId="179" fontId="1" fillId="0" borderId="16" xfId="3" quotePrefix="1" applyNumberFormat="1" applyFont="1" applyFill="1" applyBorder="1" applyAlignment="1">
      <alignment horizontal="right" vertical="center"/>
    </xf>
    <xf numFmtId="37" fontId="1" fillId="0" borderId="0" xfId="1" applyNumberFormat="1" applyFont="1" applyFill="1" applyBorder="1" applyAlignment="1" applyProtection="1">
      <alignment vertical="center"/>
    </xf>
    <xf numFmtId="0" fontId="1" fillId="0" borderId="0" xfId="1" applyFont="1" applyFill="1" applyBorder="1" applyAlignment="1">
      <alignment horizontal="left" vertical="center"/>
    </xf>
    <xf numFmtId="176" fontId="1" fillId="0" borderId="0" xfId="3" applyNumberFormat="1" applyFont="1" applyFill="1" applyBorder="1" applyAlignment="1">
      <alignment horizontal="right" vertical="center"/>
    </xf>
    <xf numFmtId="180" fontId="1" fillId="0" borderId="0" xfId="3" applyNumberFormat="1" applyFont="1" applyFill="1" applyBorder="1" applyAlignment="1">
      <alignment horizontal="right" vertical="center"/>
    </xf>
    <xf numFmtId="181" fontId="1" fillId="0" borderId="0" xfId="3" applyNumberFormat="1" applyFont="1" applyFill="1" applyBorder="1" applyAlignment="1">
      <alignment horizontal="right" vertical="center"/>
    </xf>
    <xf numFmtId="37" fontId="1" fillId="0" borderId="0" xfId="1" applyNumberFormat="1" applyFont="1" applyFill="1" applyBorder="1" applyAlignment="1" applyProtection="1">
      <alignment horizontal="left" vertical="center"/>
    </xf>
    <xf numFmtId="180" fontId="1" fillId="0" borderId="0" xfId="3" quotePrefix="1" applyNumberFormat="1" applyFont="1" applyFill="1" applyBorder="1" applyAlignment="1">
      <alignment horizontal="right" vertical="center"/>
    </xf>
    <xf numFmtId="181" fontId="1" fillId="0" borderId="0" xfId="3" quotePrefix="1" applyNumberFormat="1" applyFont="1" applyFill="1" applyBorder="1" applyAlignment="1">
      <alignment horizontal="right" vertical="center"/>
    </xf>
    <xf numFmtId="0" fontId="8" fillId="0" borderId="0" xfId="1" applyFont="1" applyFill="1" applyAlignment="1">
      <alignment vertical="center"/>
    </xf>
    <xf numFmtId="181" fontId="1" fillId="0" borderId="0" xfId="3" quotePrefix="1" applyNumberFormat="1" applyFont="1" applyFill="1" applyBorder="1" applyAlignment="1">
      <alignment horizontal="right"/>
    </xf>
    <xf numFmtId="0" fontId="1" fillId="0" borderId="0" xfId="1" applyFont="1" applyFill="1" applyBorder="1" applyAlignment="1" applyProtection="1">
      <alignment horizontal="left" vertical="center"/>
      <protection locked="0"/>
    </xf>
    <xf numFmtId="0" fontId="1" fillId="0" borderId="18" xfId="1" applyFont="1" applyFill="1" applyBorder="1" applyAlignment="1" applyProtection="1">
      <alignment horizontal="left" vertical="center"/>
      <protection locked="0"/>
    </xf>
    <xf numFmtId="176" fontId="1" fillId="0" borderId="19" xfId="3" applyNumberFormat="1" applyFont="1" applyFill="1" applyBorder="1" applyAlignment="1">
      <alignment horizontal="right" vertical="center"/>
    </xf>
    <xf numFmtId="179" fontId="1" fillId="0" borderId="19" xfId="3" applyNumberFormat="1" applyFont="1" applyFill="1" applyBorder="1" applyAlignment="1">
      <alignment horizontal="right" vertical="center"/>
    </xf>
    <xf numFmtId="179" fontId="1" fillId="0" borderId="19" xfId="3" quotePrefix="1" applyNumberFormat="1" applyFont="1" applyFill="1" applyBorder="1" applyAlignment="1">
      <alignment horizontal="right" vertical="center"/>
    </xf>
    <xf numFmtId="179" fontId="1" fillId="0" borderId="20" xfId="3" quotePrefix="1" applyNumberFormat="1" applyFont="1" applyFill="1" applyBorder="1" applyAlignment="1">
      <alignment horizontal="right" vertical="center"/>
    </xf>
    <xf numFmtId="0" fontId="1" fillId="0" borderId="6" xfId="1" applyFont="1" applyFill="1" applyBorder="1" applyAlignment="1" applyProtection="1">
      <alignment horizontal="left" vertical="center"/>
      <protection locked="0"/>
    </xf>
    <xf numFmtId="0" fontId="1" fillId="0" borderId="20" xfId="1" applyFont="1" applyFill="1" applyBorder="1" applyAlignment="1" applyProtection="1">
      <alignment horizontal="left" vertical="center"/>
      <protection locked="0"/>
    </xf>
    <xf numFmtId="176" fontId="1" fillId="0" borderId="1" xfId="3" applyNumberFormat="1" applyFont="1" applyFill="1" applyBorder="1" applyAlignment="1">
      <alignment horizontal="right" vertical="center"/>
    </xf>
    <xf numFmtId="179" fontId="1" fillId="0" borderId="1" xfId="3" applyNumberFormat="1" applyFont="1" applyFill="1" applyBorder="1" applyAlignment="1">
      <alignment horizontal="right" vertical="center"/>
    </xf>
    <xf numFmtId="179" fontId="1" fillId="0" borderId="1" xfId="3" quotePrefix="1" applyNumberFormat="1" applyFont="1" applyFill="1" applyBorder="1" applyAlignment="1">
      <alignment horizontal="right" vertical="center"/>
    </xf>
    <xf numFmtId="179" fontId="1" fillId="0" borderId="0" xfId="3" applyNumberFormat="1" applyFont="1" applyFill="1" applyBorder="1" applyAlignment="1">
      <alignment horizontal="right" vertical="center"/>
    </xf>
    <xf numFmtId="179" fontId="1" fillId="0" borderId="0" xfId="3" quotePrefix="1" applyNumberFormat="1" applyFont="1" applyFill="1" applyBorder="1" applyAlignment="1">
      <alignment horizontal="right" vertical="center"/>
    </xf>
    <xf numFmtId="0" fontId="1" fillId="0" borderId="1" xfId="1" quotePrefix="1" applyFont="1" applyFill="1" applyBorder="1" applyAlignment="1" applyProtection="1">
      <alignment horizontal="left" vertical="center"/>
      <protection locked="0"/>
    </xf>
    <xf numFmtId="0" fontId="1" fillId="0" borderId="21" xfId="1" applyFont="1" applyFill="1" applyBorder="1" applyAlignment="1" applyProtection="1">
      <alignment horizontal="left" vertical="center"/>
      <protection locked="0"/>
    </xf>
    <xf numFmtId="0" fontId="1" fillId="0" borderId="24" xfId="1" applyFont="1" applyFill="1" applyBorder="1" applyAlignment="1" applyProtection="1">
      <alignment horizontal="left" vertical="center"/>
      <protection locked="0"/>
    </xf>
    <xf numFmtId="176" fontId="1" fillId="0" borderId="25" xfId="3" applyNumberFormat="1" applyFont="1" applyFill="1" applyBorder="1" applyAlignment="1">
      <alignment horizontal="right" vertical="center"/>
    </xf>
    <xf numFmtId="179" fontId="1" fillId="0" borderId="25" xfId="3" applyNumberFormat="1" applyFont="1" applyFill="1" applyBorder="1" applyAlignment="1">
      <alignment horizontal="right" vertical="center"/>
    </xf>
    <xf numFmtId="179" fontId="1" fillId="0" borderId="25" xfId="3" quotePrefix="1" applyNumberFormat="1" applyFont="1" applyFill="1" applyBorder="1" applyAlignment="1">
      <alignment horizontal="right" vertical="center"/>
    </xf>
    <xf numFmtId="179" fontId="1" fillId="0" borderId="26" xfId="3" quotePrefix="1" applyNumberFormat="1" applyFont="1" applyFill="1" applyBorder="1" applyAlignment="1">
      <alignment horizontal="right" vertical="center"/>
    </xf>
    <xf numFmtId="0" fontId="1" fillId="0" borderId="16" xfId="1" applyFont="1" applyFill="1" applyBorder="1" applyAlignment="1" applyProtection="1">
      <alignment horizontal="left" vertical="center"/>
      <protection locked="0"/>
    </xf>
    <xf numFmtId="49" fontId="0" fillId="0" borderId="0" xfId="2" applyNumberFormat="1" applyFont="1" applyFill="1" applyAlignment="1">
      <alignment vertical="center"/>
    </xf>
    <xf numFmtId="49" fontId="4" fillId="0" borderId="0" xfId="2" applyNumberFormat="1" applyFont="1" applyFill="1" applyBorder="1" applyAlignment="1">
      <alignment vertical="center"/>
    </xf>
    <xf numFmtId="49" fontId="1" fillId="0" borderId="1" xfId="2" applyNumberFormat="1" applyFont="1" applyFill="1" applyBorder="1" applyAlignment="1">
      <alignment horizontal="center" vertical="center"/>
    </xf>
    <xf numFmtId="49" fontId="1" fillId="0" borderId="4" xfId="2" applyNumberFormat="1" applyFont="1" applyFill="1" applyBorder="1" applyAlignment="1">
      <alignment horizontal="center" vertical="center"/>
    </xf>
    <xf numFmtId="49" fontId="1" fillId="0" borderId="5" xfId="2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49" fontId="1" fillId="0" borderId="0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 wrapText="1" shrinkToFit="1"/>
    </xf>
    <xf numFmtId="49" fontId="1" fillId="0" borderId="19" xfId="2" applyNumberFormat="1" applyFont="1" applyFill="1" applyBorder="1" applyAlignment="1">
      <alignment horizontal="center" vertical="center" wrapText="1"/>
    </xf>
    <xf numFmtId="182" fontId="1" fillId="0" borderId="27" xfId="4" applyNumberFormat="1" applyFont="1" applyFill="1" applyBorder="1" applyAlignment="1" applyProtection="1">
      <alignment horizontal="right" vertical="center" wrapText="1"/>
    </xf>
    <xf numFmtId="49" fontId="1" fillId="0" borderId="13" xfId="2" applyNumberFormat="1" applyFont="1" applyFill="1" applyBorder="1" applyAlignment="1">
      <alignment vertical="center"/>
    </xf>
    <xf numFmtId="182" fontId="1" fillId="0" borderId="3" xfId="4" applyNumberFormat="1" applyFont="1" applyFill="1" applyBorder="1" applyAlignment="1" applyProtection="1">
      <alignment horizontal="right" vertical="center" wrapText="1"/>
    </xf>
    <xf numFmtId="49" fontId="1" fillId="0" borderId="1" xfId="2" applyNumberFormat="1" applyFont="1" applyFill="1" applyBorder="1" applyAlignment="1">
      <alignment vertical="center"/>
    </xf>
    <xf numFmtId="182" fontId="1" fillId="0" borderId="28" xfId="4" applyNumberFormat="1" applyFont="1" applyFill="1" applyBorder="1" applyAlignment="1" applyProtection="1">
      <alignment horizontal="right" vertical="center" wrapText="1"/>
    </xf>
    <xf numFmtId="38" fontId="1" fillId="0" borderId="29" xfId="5" applyFont="1" applyFill="1" applyBorder="1" applyAlignment="1">
      <alignment horizontal="right" vertical="center"/>
    </xf>
    <xf numFmtId="182" fontId="1" fillId="0" borderId="9" xfId="4" applyNumberFormat="1" applyFont="1" applyFill="1" applyBorder="1" applyAlignment="1" applyProtection="1">
      <alignment horizontal="right" vertical="center" wrapText="1"/>
    </xf>
    <xf numFmtId="49" fontId="1" fillId="0" borderId="7" xfId="2" applyNumberFormat="1" applyFont="1" applyFill="1" applyBorder="1" applyAlignment="1">
      <alignment vertical="center"/>
    </xf>
    <xf numFmtId="0" fontId="1" fillId="0" borderId="4" xfId="1" applyFont="1" applyFill="1" applyBorder="1" applyAlignment="1">
      <alignment vertical="center"/>
    </xf>
    <xf numFmtId="182" fontId="1" fillId="0" borderId="23" xfId="4" applyNumberFormat="1" applyFont="1" applyFill="1" applyBorder="1" applyAlignment="1">
      <alignment horizontal="right" vertical="center" wrapText="1"/>
    </xf>
    <xf numFmtId="182" fontId="1" fillId="0" borderId="23" xfId="4" applyNumberFormat="1" applyFont="1" applyFill="1" applyBorder="1" applyAlignment="1" applyProtection="1">
      <alignment horizontal="right" vertical="center" wrapText="1"/>
    </xf>
    <xf numFmtId="49" fontId="1" fillId="0" borderId="0" xfId="2" applyNumberFormat="1" applyFont="1" applyFill="1" applyBorder="1" applyAlignment="1">
      <alignment vertical="center"/>
    </xf>
    <xf numFmtId="0" fontId="1" fillId="0" borderId="18" xfId="1" applyFont="1" applyBorder="1" applyAlignment="1">
      <alignment horizontal="distributed" vertical="center"/>
    </xf>
    <xf numFmtId="38" fontId="1" fillId="0" borderId="19" xfId="5" applyFont="1" applyFill="1" applyBorder="1" applyAlignment="1">
      <alignment horizontal="right" vertical="center"/>
    </xf>
    <xf numFmtId="0" fontId="1" fillId="0" borderId="18" xfId="1" applyFont="1" applyBorder="1" applyAlignment="1">
      <alignment vertical="center" wrapText="1"/>
    </xf>
    <xf numFmtId="0" fontId="1" fillId="0" borderId="17" xfId="1" applyFont="1" applyBorder="1" applyAlignment="1">
      <alignment horizontal="distributed" vertical="center"/>
    </xf>
    <xf numFmtId="38" fontId="1" fillId="0" borderId="11" xfId="5" applyFont="1" applyFill="1" applyBorder="1" applyAlignment="1">
      <alignment horizontal="right" vertical="center"/>
    </xf>
    <xf numFmtId="49" fontId="8" fillId="0" borderId="0" xfId="2" applyNumberFormat="1" applyFont="1" applyFill="1" applyAlignment="1">
      <alignment vertical="center"/>
    </xf>
    <xf numFmtId="38" fontId="1" fillId="0" borderId="0" xfId="5" applyFont="1" applyFill="1" applyBorder="1" applyAlignment="1">
      <alignment horizontal="right" vertical="center"/>
    </xf>
    <xf numFmtId="38" fontId="4" fillId="0" borderId="0" xfId="6" applyNumberFormat="1" applyFont="1" applyFill="1" applyBorder="1" applyAlignment="1" applyProtection="1">
      <alignment horizontal="left" vertical="center"/>
    </xf>
    <xf numFmtId="49" fontId="13" fillId="0" borderId="0" xfId="2" applyNumberFormat="1" applyFont="1" applyFill="1" applyAlignment="1">
      <alignment vertical="center"/>
    </xf>
    <xf numFmtId="0" fontId="4" fillId="0" borderId="0" xfId="1" quotePrefix="1" applyFont="1" applyFill="1" applyAlignment="1">
      <alignment vertical="center"/>
    </xf>
    <xf numFmtId="38" fontId="4" fillId="0" borderId="30" xfId="6" applyNumberFormat="1" applyFont="1" applyFill="1" applyBorder="1" applyAlignment="1" applyProtection="1">
      <alignment horizontal="left" vertical="center"/>
    </xf>
    <xf numFmtId="38" fontId="4" fillId="0" borderId="0" xfId="6" applyNumberFormat="1" applyFont="1" applyFill="1" applyAlignment="1" applyProtection="1">
      <alignment vertical="center"/>
    </xf>
    <xf numFmtId="38" fontId="4" fillId="0" borderId="0" xfId="6" applyNumberFormat="1" applyFont="1" applyFill="1" applyAlignment="1">
      <alignment vertical="center"/>
    </xf>
    <xf numFmtId="38" fontId="4" fillId="0" borderId="0" xfId="6" applyNumberFormat="1" applyFont="1" applyFill="1" applyBorder="1" applyAlignment="1" applyProtection="1">
      <alignment vertical="center"/>
    </xf>
    <xf numFmtId="37" fontId="4" fillId="0" borderId="0" xfId="6" applyFont="1" applyFill="1" applyAlignment="1">
      <alignment vertical="center"/>
    </xf>
    <xf numFmtId="38" fontId="4" fillId="0" borderId="0" xfId="6" applyNumberFormat="1" applyFont="1" applyFill="1" applyBorder="1" applyAlignment="1" applyProtection="1">
      <alignment horizontal="right" vertical="center"/>
    </xf>
    <xf numFmtId="38" fontId="8" fillId="0" borderId="31" xfId="6" applyNumberFormat="1" applyFont="1" applyFill="1" applyBorder="1" applyAlignment="1" applyProtection="1">
      <alignment vertical="center" wrapText="1"/>
    </xf>
    <xf numFmtId="38" fontId="8" fillId="0" borderId="32" xfId="6" applyNumberFormat="1" applyFont="1" applyFill="1" applyBorder="1" applyAlignment="1" applyProtection="1">
      <alignment vertical="center" wrapText="1"/>
    </xf>
    <xf numFmtId="38" fontId="8" fillId="0" borderId="33" xfId="6" applyNumberFormat="1" applyFont="1" applyFill="1" applyBorder="1" applyAlignment="1" applyProtection="1">
      <alignment vertical="center" wrapText="1"/>
    </xf>
    <xf numFmtId="38" fontId="8" fillId="0" borderId="34" xfId="6" applyNumberFormat="1" applyFont="1" applyFill="1" applyBorder="1" applyAlignment="1" applyProtection="1">
      <alignment vertical="center" wrapText="1"/>
    </xf>
    <xf numFmtId="38" fontId="8" fillId="0" borderId="35" xfId="6" applyNumberFormat="1" applyFont="1" applyFill="1" applyBorder="1" applyAlignment="1" applyProtection="1">
      <alignment vertical="center" wrapText="1"/>
    </xf>
    <xf numFmtId="38" fontId="8" fillId="0" borderId="36" xfId="6" applyNumberFormat="1" applyFont="1" applyFill="1" applyBorder="1" applyAlignment="1" applyProtection="1">
      <alignment horizontal="left" vertical="center" wrapText="1"/>
    </xf>
    <xf numFmtId="38" fontId="8" fillId="0" borderId="0" xfId="6" applyNumberFormat="1" applyFont="1" applyFill="1" applyBorder="1" applyAlignment="1" applyProtection="1">
      <alignment horizontal="center" vertical="center" wrapText="1"/>
    </xf>
    <xf numFmtId="38" fontId="8" fillId="0" borderId="37" xfId="6" applyNumberFormat="1" applyFont="1" applyFill="1" applyBorder="1" applyAlignment="1" applyProtection="1">
      <alignment horizontal="center" vertical="center" wrapText="1"/>
    </xf>
    <xf numFmtId="38" fontId="8" fillId="0" borderId="38" xfId="6" applyNumberFormat="1" applyFont="1" applyFill="1" applyBorder="1" applyAlignment="1" applyProtection="1">
      <alignment horizontal="center" vertical="center" wrapText="1"/>
    </xf>
    <xf numFmtId="38" fontId="8" fillId="0" borderId="22" xfId="6" applyNumberFormat="1" applyFont="1" applyFill="1" applyBorder="1" applyAlignment="1" applyProtection="1">
      <alignment horizontal="center" vertical="center" wrapText="1"/>
    </xf>
    <xf numFmtId="38" fontId="8" fillId="0" borderId="23" xfId="6" applyNumberFormat="1" applyFont="1" applyFill="1" applyBorder="1" applyAlignment="1" applyProtection="1">
      <alignment horizontal="center" vertical="center" wrapText="1"/>
    </xf>
    <xf numFmtId="38" fontId="8" fillId="0" borderId="37" xfId="6" applyNumberFormat="1" applyFont="1" applyFill="1" applyBorder="1" applyAlignment="1" applyProtection="1">
      <alignment horizontal="center" vertical="center"/>
    </xf>
    <xf numFmtId="38" fontId="8" fillId="0" borderId="39" xfId="6" applyNumberFormat="1" applyFont="1" applyFill="1" applyBorder="1" applyAlignment="1" applyProtection="1">
      <alignment horizontal="center" vertical="center" wrapText="1"/>
    </xf>
    <xf numFmtId="38" fontId="8" fillId="0" borderId="40" xfId="6" applyNumberFormat="1" applyFont="1" applyFill="1" applyBorder="1" applyAlignment="1" applyProtection="1">
      <alignment horizontal="center" vertical="center" wrapText="1"/>
    </xf>
    <xf numFmtId="38" fontId="8" fillId="0" borderId="9" xfId="6" applyNumberFormat="1" applyFont="1" applyFill="1" applyBorder="1" applyAlignment="1" applyProtection="1">
      <alignment horizontal="center" vertical="center" wrapText="1" shrinkToFit="1"/>
    </xf>
    <xf numFmtId="38" fontId="8" fillId="0" borderId="9" xfId="6" applyNumberFormat="1" applyFont="1" applyFill="1" applyBorder="1" applyAlignment="1" applyProtection="1">
      <alignment horizontal="center" vertical="center" shrinkToFit="1"/>
    </xf>
    <xf numFmtId="38" fontId="8" fillId="0" borderId="41" xfId="6" applyNumberFormat="1" applyFont="1" applyFill="1" applyBorder="1" applyAlignment="1" applyProtection="1">
      <alignment horizontal="center" vertical="center" shrinkToFit="1"/>
    </xf>
    <xf numFmtId="38" fontId="8" fillId="0" borderId="39" xfId="6" applyNumberFormat="1" applyFont="1" applyFill="1" applyBorder="1" applyAlignment="1" applyProtection="1">
      <alignment horizontal="center" vertical="center" shrinkToFit="1"/>
    </xf>
    <xf numFmtId="38" fontId="14" fillId="0" borderId="7" xfId="6" applyNumberFormat="1" applyFont="1" applyFill="1" applyBorder="1" applyAlignment="1" applyProtection="1">
      <alignment horizontal="center" vertical="center" wrapText="1"/>
    </xf>
    <xf numFmtId="38" fontId="8" fillId="0" borderId="0" xfId="6" applyNumberFormat="1" applyFont="1" applyFill="1" applyBorder="1" applyAlignment="1" applyProtection="1">
      <alignment vertical="center" wrapText="1"/>
    </xf>
    <xf numFmtId="38" fontId="8" fillId="0" borderId="22" xfId="6" applyNumberFormat="1" applyFont="1" applyFill="1" applyBorder="1" applyAlignment="1" applyProtection="1">
      <alignment vertical="center" wrapText="1"/>
    </xf>
    <xf numFmtId="38" fontId="8" fillId="0" borderId="42" xfId="6" applyNumberFormat="1" applyFont="1" applyFill="1" applyBorder="1" applyAlignment="1" applyProtection="1">
      <alignment horizontal="right" vertical="center" wrapText="1"/>
    </xf>
    <xf numFmtId="38" fontId="8" fillId="0" borderId="40" xfId="6" applyNumberFormat="1" applyFont="1" applyFill="1" applyBorder="1" applyAlignment="1" applyProtection="1">
      <alignment horizontal="right" vertical="center" wrapText="1"/>
    </xf>
    <xf numFmtId="38" fontId="8" fillId="0" borderId="43" xfId="6" applyNumberFormat="1" applyFont="1" applyFill="1" applyBorder="1" applyAlignment="1" applyProtection="1">
      <alignment horizontal="right" vertical="center" wrapText="1"/>
    </xf>
    <xf numFmtId="38" fontId="8" fillId="0" borderId="0" xfId="6" applyNumberFormat="1" applyFont="1" applyFill="1" applyBorder="1" applyAlignment="1" applyProtection="1">
      <alignment horizontal="left" vertical="center" wrapText="1"/>
    </xf>
    <xf numFmtId="38" fontId="8" fillId="0" borderId="23" xfId="6" applyNumberFormat="1" applyFont="1" applyFill="1" applyBorder="1" applyAlignment="1" applyProtection="1">
      <alignment horizontal="right" vertical="center"/>
    </xf>
    <xf numFmtId="38" fontId="8" fillId="0" borderId="37" xfId="6" applyNumberFormat="1" applyFont="1" applyFill="1" applyBorder="1" applyAlignment="1" applyProtection="1">
      <alignment horizontal="right" vertical="center"/>
    </xf>
    <xf numFmtId="38" fontId="8" fillId="0" borderId="22" xfId="6" applyNumberFormat="1" applyFont="1" applyFill="1" applyBorder="1" applyAlignment="1" applyProtection="1">
      <alignment horizontal="right" vertical="center"/>
    </xf>
    <xf numFmtId="38" fontId="14" fillId="0" borderId="0" xfId="6" applyNumberFormat="1" applyFont="1" applyFill="1" applyBorder="1" applyAlignment="1" applyProtection="1">
      <alignment horizontal="left" vertical="center" wrapText="1"/>
    </xf>
    <xf numFmtId="38" fontId="8" fillId="0" borderId="22" xfId="6" applyNumberFormat="1" applyFont="1" applyFill="1" applyBorder="1" applyAlignment="1" applyProtection="1">
      <alignment horizontal="distributed" vertical="center" wrapText="1"/>
    </xf>
    <xf numFmtId="3" fontId="8" fillId="0" borderId="23" xfId="6" applyNumberFormat="1" applyFont="1" applyFill="1" applyBorder="1" applyAlignment="1" applyProtection="1">
      <alignment horizontal="right" vertical="center" wrapText="1"/>
    </xf>
    <xf numFmtId="3" fontId="8" fillId="0" borderId="22" xfId="6" applyNumberFormat="1" applyFont="1" applyFill="1" applyBorder="1" applyAlignment="1" applyProtection="1">
      <alignment horizontal="right" vertical="center" wrapText="1"/>
    </xf>
    <xf numFmtId="3" fontId="8" fillId="0" borderId="37" xfId="6" applyNumberFormat="1" applyFont="1" applyFill="1" applyBorder="1" applyAlignment="1" applyProtection="1">
      <alignment horizontal="right" vertical="center" wrapText="1"/>
    </xf>
    <xf numFmtId="38" fontId="8" fillId="0" borderId="0" xfId="6" applyNumberFormat="1" applyFont="1" applyFill="1" applyBorder="1" applyAlignment="1">
      <alignment vertical="center" wrapText="1"/>
    </xf>
    <xf numFmtId="38" fontId="8" fillId="0" borderId="22" xfId="6" applyNumberFormat="1" applyFont="1" applyFill="1" applyBorder="1" applyAlignment="1">
      <alignment horizontal="distributed" vertical="center" wrapText="1"/>
    </xf>
    <xf numFmtId="38" fontId="8" fillId="0" borderId="30" xfId="6" applyNumberFormat="1" applyFont="1" applyFill="1" applyBorder="1" applyAlignment="1" applyProtection="1">
      <alignment vertical="center" wrapText="1"/>
    </xf>
    <xf numFmtId="38" fontId="8" fillId="0" borderId="44" xfId="6" applyNumberFormat="1" applyFont="1" applyFill="1" applyBorder="1" applyAlignment="1" applyProtection="1">
      <alignment vertical="center" wrapText="1"/>
    </xf>
    <xf numFmtId="38" fontId="8" fillId="0" borderId="45" xfId="6" applyNumberFormat="1" applyFont="1" applyFill="1" applyBorder="1" applyAlignment="1">
      <alignment vertical="center" wrapText="1"/>
    </xf>
    <xf numFmtId="38" fontId="8" fillId="0" borderId="46" xfId="6" applyNumberFormat="1" applyFont="1" applyFill="1" applyBorder="1" applyAlignment="1">
      <alignment vertical="center" wrapText="1"/>
    </xf>
    <xf numFmtId="38" fontId="8" fillId="0" borderId="44" xfId="6" applyNumberFormat="1" applyFont="1" applyFill="1" applyBorder="1" applyAlignment="1">
      <alignment vertical="center" wrapText="1"/>
    </xf>
    <xf numFmtId="38" fontId="8" fillId="0" borderId="30" xfId="6" applyNumberFormat="1" applyFont="1" applyFill="1" applyBorder="1" applyAlignment="1">
      <alignment horizontal="left" vertical="center" wrapText="1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right"/>
    </xf>
    <xf numFmtId="0" fontId="1" fillId="0" borderId="0" xfId="1" quotePrefix="1" applyFont="1" applyFill="1" applyAlignment="1">
      <alignment vertical="center"/>
    </xf>
    <xf numFmtId="0" fontId="1" fillId="0" borderId="0" xfId="1" quotePrefix="1" applyFont="1" applyFill="1" applyAlignment="1">
      <alignment horizontal="right" vertical="center"/>
    </xf>
    <xf numFmtId="38" fontId="4" fillId="0" borderId="0" xfId="6" applyNumberFormat="1" applyFont="1" applyFill="1" applyBorder="1" applyAlignment="1" applyProtection="1">
      <alignment horizontal="center" vertical="center"/>
    </xf>
    <xf numFmtId="38" fontId="14" fillId="0" borderId="34" xfId="6" applyNumberFormat="1" applyFont="1" applyFill="1" applyBorder="1" applyAlignment="1" applyProtection="1">
      <alignment horizontal="left" vertical="center" wrapText="1"/>
    </xf>
    <xf numFmtId="38" fontId="14" fillId="0" borderId="41" xfId="6" applyNumberFormat="1" applyFont="1" applyFill="1" applyBorder="1" applyAlignment="1" applyProtection="1">
      <alignment horizontal="center" vertical="center" wrapText="1"/>
    </xf>
    <xf numFmtId="38" fontId="8" fillId="0" borderId="43" xfId="6" applyNumberFormat="1" applyFont="1" applyFill="1" applyBorder="1" applyAlignment="1">
      <alignment vertical="center" wrapText="1"/>
    </xf>
    <xf numFmtId="38" fontId="8" fillId="0" borderId="47" xfId="6" applyNumberFormat="1" applyFont="1" applyFill="1" applyBorder="1" applyAlignment="1" applyProtection="1">
      <alignment horizontal="right" vertical="center" wrapText="1"/>
    </xf>
    <xf numFmtId="38" fontId="8" fillId="0" borderId="23" xfId="6" applyNumberFormat="1" applyFont="1" applyFill="1" applyBorder="1" applyAlignment="1" applyProtection="1">
      <alignment horizontal="right" vertical="center" wrapText="1"/>
    </xf>
    <xf numFmtId="38" fontId="8" fillId="0" borderId="0" xfId="6" applyNumberFormat="1" applyFont="1" applyFill="1" applyBorder="1" applyAlignment="1" applyProtection="1">
      <alignment horizontal="right" vertical="center" wrapText="1"/>
    </xf>
    <xf numFmtId="38" fontId="8" fillId="0" borderId="23" xfId="4" applyNumberFormat="1" applyFont="1" applyFill="1" applyBorder="1" applyAlignment="1">
      <alignment horizontal="right" vertical="center" wrapText="1"/>
    </xf>
    <xf numFmtId="38" fontId="8" fillId="0" borderId="23" xfId="4" applyNumberFormat="1" applyFont="1" applyFill="1" applyBorder="1" applyAlignment="1">
      <alignment horizontal="right" vertical="center"/>
    </xf>
    <xf numFmtId="38" fontId="8" fillId="0" borderId="37" xfId="4" applyNumberFormat="1" applyFont="1" applyFill="1" applyBorder="1" applyAlignment="1">
      <alignment horizontal="right" vertical="center"/>
    </xf>
    <xf numFmtId="38" fontId="8" fillId="0" borderId="22" xfId="4" applyNumberFormat="1" applyFont="1" applyFill="1" applyBorder="1" applyAlignment="1">
      <alignment horizontal="right" vertical="center"/>
    </xf>
    <xf numFmtId="38" fontId="8" fillId="0" borderId="0" xfId="6" applyNumberFormat="1" applyFont="1" applyFill="1" applyBorder="1" applyAlignment="1" applyProtection="1">
      <alignment horizontal="left" vertical="center" wrapText="1"/>
      <protection locked="0"/>
    </xf>
    <xf numFmtId="38" fontId="8" fillId="0" borderId="19" xfId="6" applyNumberFormat="1" applyFont="1" applyFill="1" applyBorder="1" applyAlignment="1" applyProtection="1">
      <alignment horizontal="right" vertical="center" wrapText="1"/>
    </xf>
    <xf numFmtId="38" fontId="8" fillId="0" borderId="19" xfId="6" applyNumberFormat="1" applyFont="1" applyFill="1" applyBorder="1" applyAlignment="1" applyProtection="1">
      <alignment horizontal="right" vertical="center"/>
    </xf>
    <xf numFmtId="3" fontId="8" fillId="0" borderId="19" xfId="6" applyNumberFormat="1" applyFont="1" applyFill="1" applyBorder="1" applyAlignment="1" applyProtection="1">
      <alignment horizontal="right" vertical="center" wrapText="1"/>
    </xf>
    <xf numFmtId="38" fontId="8" fillId="0" borderId="20" xfId="6" applyNumberFormat="1" applyFont="1" applyFill="1" applyBorder="1" applyAlignment="1" applyProtection="1">
      <alignment horizontal="right" vertical="center"/>
    </xf>
    <xf numFmtId="38" fontId="8" fillId="0" borderId="18" xfId="6" applyNumberFormat="1" applyFont="1" applyFill="1" applyBorder="1" applyAlignment="1" applyProtection="1">
      <alignment horizontal="right" vertical="center"/>
    </xf>
    <xf numFmtId="38" fontId="14" fillId="0" borderId="20" xfId="6" applyNumberFormat="1" applyFont="1" applyFill="1" applyBorder="1" applyAlignment="1" applyProtection="1">
      <alignment horizontal="left" vertical="center" wrapText="1"/>
    </xf>
    <xf numFmtId="38" fontId="8" fillId="0" borderId="45" xfId="6" applyNumberFormat="1" applyFont="1" applyFill="1" applyBorder="1" applyAlignment="1" applyProtection="1">
      <alignment horizontal="right" vertical="center" wrapText="1"/>
    </xf>
    <xf numFmtId="38" fontId="8" fillId="0" borderId="45" xfId="6" applyNumberFormat="1" applyFont="1" applyFill="1" applyBorder="1" applyAlignment="1" applyProtection="1">
      <alignment horizontal="right" vertical="center"/>
    </xf>
    <xf numFmtId="3" fontId="8" fillId="0" borderId="45" xfId="6" applyNumberFormat="1" applyFont="1" applyFill="1" applyBorder="1" applyAlignment="1" applyProtection="1">
      <alignment horizontal="right" vertical="center" wrapText="1"/>
    </xf>
    <xf numFmtId="38" fontId="8" fillId="0" borderId="46" xfId="6" applyNumberFormat="1" applyFont="1" applyFill="1" applyBorder="1" applyAlignment="1" applyProtection="1">
      <alignment horizontal="right" vertical="center"/>
    </xf>
    <xf numFmtId="38" fontId="8" fillId="0" borderId="44" xfId="6" applyNumberFormat="1" applyFont="1" applyFill="1" applyBorder="1" applyAlignment="1" applyProtection="1">
      <alignment horizontal="right" vertical="center"/>
    </xf>
    <xf numFmtId="38" fontId="14" fillId="0" borderId="30" xfId="6" applyNumberFormat="1" applyFont="1" applyFill="1" applyBorder="1" applyAlignment="1" applyProtection="1">
      <alignment horizontal="left" vertical="center" wrapText="1"/>
    </xf>
    <xf numFmtId="0" fontId="1" fillId="0" borderId="0" xfId="1" quotePrefix="1" applyFont="1" applyFill="1" applyAlignment="1">
      <alignment horizontal="left"/>
    </xf>
    <xf numFmtId="0" fontId="1" fillId="0" borderId="0" xfId="1" quotePrefix="1" applyFont="1" applyFill="1" applyAlignment="1">
      <alignment horizontal="right"/>
    </xf>
    <xf numFmtId="38" fontId="4" fillId="0" borderId="0" xfId="1" applyNumberFormat="1" applyFont="1" applyFill="1" applyBorder="1" applyAlignment="1" applyProtection="1">
      <alignment vertical="center"/>
    </xf>
    <xf numFmtId="38" fontId="4" fillId="0" borderId="0" xfId="1" applyNumberFormat="1" applyFont="1" applyFill="1" applyBorder="1" applyAlignment="1" applyProtection="1">
      <alignment horizontal="center" vertical="center"/>
    </xf>
    <xf numFmtId="38" fontId="8" fillId="0" borderId="0" xfId="1" applyNumberFormat="1" applyFont="1" applyFill="1" applyBorder="1" applyAlignment="1" applyProtection="1">
      <alignment horizontal="left" vertical="center"/>
    </xf>
    <xf numFmtId="183" fontId="15" fillId="0" borderId="0" xfId="6" applyNumberFormat="1" applyFont="1" applyFill="1" applyBorder="1" applyAlignment="1" applyProtection="1">
      <alignment horizontal="center" vertical="center"/>
    </xf>
    <xf numFmtId="0" fontId="15" fillId="0" borderId="0" xfId="1" applyFont="1" applyFill="1" applyAlignment="1">
      <alignment vertical="center"/>
    </xf>
    <xf numFmtId="184" fontId="15" fillId="0" borderId="0" xfId="1" applyNumberFormat="1" applyFont="1" applyFill="1" applyBorder="1" applyAlignment="1" applyProtection="1">
      <alignment vertical="center"/>
    </xf>
    <xf numFmtId="0" fontId="4" fillId="0" borderId="0" xfId="1" quotePrefix="1" applyFont="1" applyFill="1" applyAlignment="1">
      <alignment vertical="center" wrapText="1"/>
    </xf>
    <xf numFmtId="38" fontId="4" fillId="0" borderId="0" xfId="1" applyNumberFormat="1" applyFont="1" applyFill="1" applyAlignment="1" applyProtection="1">
      <alignment horizontal="right" vertical="center"/>
      <protection locked="0"/>
    </xf>
    <xf numFmtId="37" fontId="8" fillId="0" borderId="34" xfId="6" applyFont="1" applyFill="1" applyBorder="1" applyAlignment="1" applyProtection="1">
      <alignment vertical="center"/>
    </xf>
    <xf numFmtId="37" fontId="8" fillId="0" borderId="33" xfId="6" applyFont="1" applyFill="1" applyBorder="1" applyAlignment="1" applyProtection="1">
      <alignment vertical="center"/>
    </xf>
    <xf numFmtId="37" fontId="8" fillId="0" borderId="32" xfId="6" applyFont="1" applyFill="1" applyBorder="1" applyAlignment="1" applyProtection="1">
      <alignment vertical="center"/>
    </xf>
    <xf numFmtId="37" fontId="8" fillId="0" borderId="35" xfId="6" applyFont="1" applyFill="1" applyBorder="1" applyAlignment="1" applyProtection="1">
      <alignment vertical="center"/>
    </xf>
    <xf numFmtId="37" fontId="8" fillId="0" borderId="31" xfId="6" applyFont="1" applyFill="1" applyBorder="1" applyAlignment="1" applyProtection="1">
      <alignment vertical="center"/>
    </xf>
    <xf numFmtId="37" fontId="8" fillId="0" borderId="37" xfId="6" applyFont="1" applyFill="1" applyBorder="1" applyAlignment="1" applyProtection="1">
      <alignment horizontal="center" vertical="center"/>
      <protection locked="0"/>
    </xf>
    <xf numFmtId="37" fontId="8" fillId="0" borderId="38" xfId="6" applyFont="1" applyFill="1" applyBorder="1" applyAlignment="1" applyProtection="1">
      <alignment horizontal="center" vertical="center"/>
      <protection locked="0"/>
    </xf>
    <xf numFmtId="37" fontId="8" fillId="0" borderId="50" xfId="6" applyFont="1" applyFill="1" applyBorder="1" applyAlignment="1" applyProtection="1">
      <alignment horizontal="center" vertical="center"/>
      <protection locked="0"/>
    </xf>
    <xf numFmtId="37" fontId="8" fillId="0" borderId="22" xfId="6" applyFont="1" applyFill="1" applyBorder="1" applyAlignment="1" applyProtection="1">
      <alignment horizontal="center" vertical="center"/>
      <protection locked="0"/>
    </xf>
    <xf numFmtId="37" fontId="8" fillId="0" borderId="23" xfId="6" applyFont="1" applyFill="1" applyBorder="1" applyAlignment="1" applyProtection="1">
      <alignment horizontal="center" vertical="center"/>
      <protection locked="0"/>
    </xf>
    <xf numFmtId="38" fontId="8" fillId="0" borderId="9" xfId="1" applyNumberFormat="1" applyFont="1" applyFill="1" applyBorder="1" applyAlignment="1" applyProtection="1">
      <alignment horizontal="center" vertical="center" shrinkToFit="1"/>
    </xf>
    <xf numFmtId="38" fontId="8" fillId="0" borderId="41" xfId="1" applyNumberFormat="1" applyFont="1" applyFill="1" applyBorder="1" applyAlignment="1" applyProtection="1">
      <alignment horizontal="center" vertical="center" shrinkToFit="1"/>
    </xf>
    <xf numFmtId="38" fontId="8" fillId="0" borderId="39" xfId="1" applyNumberFormat="1" applyFont="1" applyFill="1" applyBorder="1" applyAlignment="1" applyProtection="1">
      <alignment horizontal="center" vertical="center" shrinkToFit="1"/>
    </xf>
    <xf numFmtId="37" fontId="8" fillId="0" borderId="9" xfId="6" applyFont="1" applyFill="1" applyBorder="1" applyAlignment="1" applyProtection="1">
      <alignment horizontal="center" vertical="center" shrinkToFit="1"/>
    </xf>
    <xf numFmtId="37" fontId="8" fillId="0" borderId="41" xfId="6" applyFont="1" applyFill="1" applyBorder="1" applyAlignment="1" applyProtection="1">
      <alignment horizontal="center" vertical="center" shrinkToFit="1"/>
    </xf>
    <xf numFmtId="38" fontId="8" fillId="0" borderId="0" xfId="1" applyNumberFormat="1" applyFont="1" applyFill="1" applyBorder="1" applyAlignment="1" applyProtection="1">
      <alignment horizontal="center" vertical="center"/>
    </xf>
    <xf numFmtId="38" fontId="8" fillId="0" borderId="22" xfId="1" applyNumberFormat="1" applyFont="1" applyFill="1" applyBorder="1" applyAlignment="1" applyProtection="1">
      <alignment horizontal="left" vertical="center"/>
    </xf>
    <xf numFmtId="38" fontId="8" fillId="0" borderId="19" xfId="5" applyFont="1" applyFill="1" applyBorder="1" applyAlignment="1" applyProtection="1">
      <alignment horizontal="right" vertical="center" wrapText="1"/>
    </xf>
    <xf numFmtId="3" fontId="8" fillId="0" borderId="20" xfId="6" applyNumberFormat="1" applyFont="1" applyFill="1" applyBorder="1" applyAlignment="1" applyProtection="1">
      <alignment horizontal="right" vertical="center" wrapText="1"/>
    </xf>
    <xf numFmtId="3" fontId="8" fillId="0" borderId="18" xfId="6" applyNumberFormat="1" applyFont="1" applyFill="1" applyBorder="1" applyAlignment="1" applyProtection="1">
      <alignment horizontal="right" vertical="center" wrapText="1"/>
    </xf>
    <xf numFmtId="0" fontId="1" fillId="0" borderId="37" xfId="1" applyFill="1" applyBorder="1" applyAlignment="1">
      <alignment horizontal="left" vertical="center"/>
    </xf>
    <xf numFmtId="0" fontId="1" fillId="0" borderId="0" xfId="1" applyFill="1" applyBorder="1" applyAlignment="1">
      <alignment horizontal="left" vertical="center"/>
    </xf>
    <xf numFmtId="38" fontId="8" fillId="0" borderId="51" xfId="1" applyNumberFormat="1" applyFont="1" applyFill="1" applyBorder="1" applyAlignment="1" applyProtection="1">
      <alignment horizontal="center" vertical="center"/>
    </xf>
    <xf numFmtId="38" fontId="8" fillId="0" borderId="52" xfId="1" applyNumberFormat="1" applyFont="1" applyFill="1" applyBorder="1" applyAlignment="1" applyProtection="1">
      <alignment horizontal="left" vertical="center"/>
    </xf>
    <xf numFmtId="3" fontId="8" fillId="0" borderId="53" xfId="6" applyNumberFormat="1" applyFont="1" applyFill="1" applyBorder="1" applyAlignment="1" applyProtection="1">
      <alignment horizontal="right" vertical="center" wrapText="1"/>
    </xf>
    <xf numFmtId="38" fontId="8" fillId="0" borderId="53" xfId="5" applyFont="1" applyFill="1" applyBorder="1" applyAlignment="1" applyProtection="1">
      <alignment horizontal="right" vertical="center" wrapText="1"/>
    </xf>
    <xf numFmtId="3" fontId="8" fillId="0" borderId="54" xfId="6" applyNumberFormat="1" applyFont="1" applyFill="1" applyBorder="1" applyAlignment="1" applyProtection="1">
      <alignment horizontal="right" vertical="center" wrapText="1"/>
    </xf>
    <xf numFmtId="3" fontId="8" fillId="0" borderId="55" xfId="6" applyNumberFormat="1" applyFont="1" applyFill="1" applyBorder="1" applyAlignment="1" applyProtection="1">
      <alignment horizontal="right" vertical="center" wrapText="1"/>
    </xf>
    <xf numFmtId="0" fontId="1" fillId="0" borderId="56" xfId="1" applyFill="1" applyBorder="1" applyAlignment="1">
      <alignment horizontal="left" vertical="center"/>
    </xf>
    <xf numFmtId="0" fontId="1" fillId="0" borderId="51" xfId="1" applyFill="1" applyBorder="1" applyAlignment="1">
      <alignment horizontal="left" vertical="center"/>
    </xf>
    <xf numFmtId="38" fontId="8" fillId="0" borderId="57" xfId="1" applyNumberFormat="1" applyFont="1" applyFill="1" applyBorder="1" applyAlignment="1" applyProtection="1">
      <alignment horizontal="center" vertical="center"/>
    </xf>
    <xf numFmtId="38" fontId="8" fillId="0" borderId="58" xfId="1" applyNumberFormat="1" applyFont="1" applyFill="1" applyBorder="1" applyAlignment="1" applyProtection="1">
      <alignment horizontal="left" vertical="center"/>
    </xf>
    <xf numFmtId="3" fontId="8" fillId="0" borderId="59" xfId="6" applyNumberFormat="1" applyFont="1" applyFill="1" applyBorder="1" applyAlignment="1" applyProtection="1">
      <alignment horizontal="right" vertical="center" wrapText="1"/>
    </xf>
    <xf numFmtId="38" fontId="8" fillId="0" borderId="59" xfId="5" applyFont="1" applyFill="1" applyBorder="1" applyAlignment="1" applyProtection="1">
      <alignment horizontal="right" vertical="center" wrapText="1"/>
    </xf>
    <xf numFmtId="3" fontId="8" fillId="0" borderId="60" xfId="6" applyNumberFormat="1" applyFont="1" applyFill="1" applyBorder="1" applyAlignment="1" applyProtection="1">
      <alignment horizontal="right" vertical="center" wrapText="1"/>
    </xf>
    <xf numFmtId="3" fontId="8" fillId="0" borderId="61" xfId="6" applyNumberFormat="1" applyFont="1" applyFill="1" applyBorder="1" applyAlignment="1" applyProtection="1">
      <alignment horizontal="right" vertical="center" wrapText="1"/>
    </xf>
    <xf numFmtId="0" fontId="1" fillId="0" borderId="62" xfId="1" applyFill="1" applyBorder="1" applyAlignment="1">
      <alignment horizontal="left" vertical="center"/>
    </xf>
    <xf numFmtId="0" fontId="1" fillId="0" borderId="57" xfId="1" applyFill="1" applyBorder="1" applyAlignment="1">
      <alignment horizontal="left" vertical="center"/>
    </xf>
    <xf numFmtId="38" fontId="14" fillId="0" borderId="51" xfId="1" applyNumberFormat="1" applyFont="1" applyFill="1" applyBorder="1" applyAlignment="1" applyProtection="1">
      <alignment horizontal="left" vertical="center"/>
    </xf>
    <xf numFmtId="0" fontId="11" fillId="0" borderId="51" xfId="1" applyFont="1" applyFill="1" applyBorder="1" applyAlignment="1">
      <alignment horizontal="left" vertical="center"/>
    </xf>
    <xf numFmtId="183" fontId="4" fillId="0" borderId="0" xfId="6" applyNumberFormat="1" applyFont="1" applyFill="1" applyBorder="1" applyAlignment="1" applyProtection="1">
      <alignment horizontal="center" vertical="center"/>
    </xf>
    <xf numFmtId="38" fontId="4" fillId="0" borderId="0" xfId="1" applyNumberFormat="1" applyFont="1" applyFill="1" applyBorder="1" applyAlignment="1" applyProtection="1">
      <alignment horizontal="right" vertical="center"/>
      <protection locked="0"/>
    </xf>
    <xf numFmtId="37" fontId="8" fillId="0" borderId="0" xfId="6" applyFont="1" applyFill="1" applyBorder="1" applyAlignment="1" applyProtection="1">
      <alignment horizontal="center" vertical="center"/>
      <protection locked="0"/>
    </xf>
    <xf numFmtId="38" fontId="8" fillId="0" borderId="22" xfId="1" applyNumberFormat="1" applyFont="1" applyFill="1" applyBorder="1" applyAlignment="1" applyProtection="1">
      <alignment horizontal="right" vertical="center"/>
    </xf>
    <xf numFmtId="38" fontId="8" fillId="0" borderId="23" xfId="1" applyNumberFormat="1" applyFont="1" applyFill="1" applyBorder="1" applyAlignment="1" applyProtection="1">
      <alignment horizontal="right" vertical="center"/>
    </xf>
    <xf numFmtId="38" fontId="8" fillId="0" borderId="37" xfId="1" applyNumberFormat="1" applyFont="1" applyFill="1" applyBorder="1" applyAlignment="1" applyProtection="1">
      <alignment horizontal="right" vertical="center"/>
    </xf>
    <xf numFmtId="37" fontId="8" fillId="0" borderId="23" xfId="6" applyFont="1" applyFill="1" applyBorder="1" applyAlignment="1" applyProtection="1">
      <alignment horizontal="right" vertical="center"/>
    </xf>
    <xf numFmtId="37" fontId="8" fillId="0" borderId="37" xfId="6" applyFont="1" applyFill="1" applyBorder="1" applyAlignment="1" applyProtection="1">
      <alignment horizontal="right" vertical="center"/>
    </xf>
    <xf numFmtId="38" fontId="8" fillId="0" borderId="52" xfId="1" applyNumberFormat="1" applyFont="1" applyFill="1" applyBorder="1" applyAlignment="1" applyProtection="1">
      <alignment horizontal="right" vertical="center"/>
    </xf>
    <xf numFmtId="38" fontId="8" fillId="0" borderId="63" xfId="1" applyNumberFormat="1" applyFont="1" applyFill="1" applyBorder="1" applyAlignment="1" applyProtection="1">
      <alignment horizontal="right" vertical="center"/>
    </xf>
    <xf numFmtId="38" fontId="8" fillId="0" borderId="56" xfId="1" applyNumberFormat="1" applyFont="1" applyFill="1" applyBorder="1" applyAlignment="1" applyProtection="1">
      <alignment horizontal="right" vertical="center"/>
    </xf>
    <xf numFmtId="37" fontId="8" fillId="0" borderId="63" xfId="6" applyFont="1" applyFill="1" applyBorder="1" applyAlignment="1" applyProtection="1">
      <alignment horizontal="right" vertical="center"/>
    </xf>
    <xf numFmtId="37" fontId="8" fillId="0" borderId="56" xfId="6" applyFont="1" applyFill="1" applyBorder="1" applyAlignment="1" applyProtection="1">
      <alignment horizontal="right" vertical="center"/>
    </xf>
    <xf numFmtId="38" fontId="4" fillId="0" borderId="0" xfId="1" applyNumberFormat="1" applyFont="1" applyFill="1" applyAlignment="1">
      <alignment vertical="center" wrapText="1"/>
    </xf>
    <xf numFmtId="38" fontId="15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38" fontId="4" fillId="0" borderId="0" xfId="1" applyNumberFormat="1" applyFont="1" applyFill="1" applyAlignment="1">
      <alignment vertical="center"/>
    </xf>
    <xf numFmtId="38" fontId="4" fillId="0" borderId="0" xfId="1" applyNumberFormat="1" applyFont="1" applyFill="1" applyAlignment="1">
      <alignment horizontal="right" vertical="center"/>
    </xf>
    <xf numFmtId="38" fontId="4" fillId="0" borderId="0" xfId="6" applyNumberFormat="1" applyFont="1" applyFill="1" applyAlignment="1">
      <alignment vertical="center" wrapText="1"/>
    </xf>
    <xf numFmtId="38" fontId="4" fillId="0" borderId="0" xfId="1" applyNumberFormat="1" applyFont="1" applyFill="1" applyAlignment="1">
      <alignment horizontal="right" vertical="center" wrapText="1"/>
    </xf>
    <xf numFmtId="38" fontId="15" fillId="0" borderId="0" xfId="1" applyNumberFormat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right" vertical="center" wrapText="1"/>
    </xf>
    <xf numFmtId="38" fontId="1" fillId="0" borderId="31" xfId="1" applyNumberFormat="1" applyFont="1" applyFill="1" applyBorder="1" applyAlignment="1">
      <alignment vertical="center"/>
    </xf>
    <xf numFmtId="38" fontId="1" fillId="0" borderId="32" xfId="1" applyNumberFormat="1" applyFont="1" applyFill="1" applyBorder="1" applyAlignment="1">
      <alignment vertical="center"/>
    </xf>
    <xf numFmtId="38" fontId="1" fillId="0" borderId="34" xfId="1" applyNumberFormat="1" applyFont="1" applyFill="1" applyBorder="1" applyAlignment="1">
      <alignment horizontal="center" vertical="center" wrapText="1"/>
    </xf>
    <xf numFmtId="38" fontId="1" fillId="0" borderId="34" xfId="1" applyNumberFormat="1" applyFont="1" applyFill="1" applyBorder="1" applyAlignment="1">
      <alignment vertical="center" wrapText="1"/>
    </xf>
    <xf numFmtId="38" fontId="11" fillId="0" borderId="31" xfId="1" applyNumberFormat="1" applyFont="1" applyFill="1" applyBorder="1" applyAlignment="1">
      <alignment horizontal="left" vertical="center" wrapText="1"/>
    </xf>
    <xf numFmtId="38" fontId="1" fillId="0" borderId="0" xfId="1" applyNumberFormat="1" applyFont="1" applyFill="1" applyAlignment="1">
      <alignment vertical="center"/>
    </xf>
    <xf numFmtId="38" fontId="1" fillId="0" borderId="23" xfId="1" applyNumberFormat="1" applyFont="1" applyFill="1" applyBorder="1" applyAlignment="1">
      <alignment horizontal="center" vertical="center" wrapText="1"/>
    </xf>
    <xf numFmtId="38" fontId="1" fillId="0" borderId="37" xfId="1" applyNumberFormat="1" applyFont="1" applyFill="1" applyBorder="1" applyAlignment="1">
      <alignment horizontal="center" vertical="center" wrapText="1"/>
    </xf>
    <xf numFmtId="38" fontId="1" fillId="0" borderId="0" xfId="1" applyNumberFormat="1" applyFont="1" applyFill="1" applyBorder="1" applyAlignment="1">
      <alignment horizontal="center" vertical="center" wrapText="1"/>
    </xf>
    <xf numFmtId="38" fontId="1" fillId="0" borderId="0" xfId="1" applyNumberFormat="1" applyFont="1" applyFill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38" fontId="1" fillId="0" borderId="39" xfId="1" applyNumberFormat="1" applyFont="1" applyFill="1" applyBorder="1" applyAlignment="1">
      <alignment horizontal="center" vertical="center"/>
    </xf>
    <xf numFmtId="38" fontId="1" fillId="0" borderId="9" xfId="1" applyNumberFormat="1" applyFont="1" applyFill="1" applyBorder="1" applyAlignment="1">
      <alignment horizontal="center" vertical="center" wrapText="1"/>
    </xf>
    <xf numFmtId="38" fontId="1" fillId="0" borderId="38" xfId="1" applyNumberFormat="1" applyFont="1" applyFill="1" applyBorder="1" applyAlignment="1">
      <alignment horizontal="center" vertical="center" wrapText="1"/>
    </xf>
    <xf numFmtId="38" fontId="4" fillId="0" borderId="19" xfId="6" applyNumberFormat="1" applyFont="1" applyFill="1" applyBorder="1" applyAlignment="1" applyProtection="1">
      <alignment horizontal="right" vertical="center" wrapText="1"/>
    </xf>
    <xf numFmtId="38" fontId="1" fillId="0" borderId="0" xfId="1" applyNumberFormat="1" applyFont="1" applyFill="1" applyBorder="1" applyAlignment="1" applyProtection="1">
      <alignment horizontal="distributed" vertical="center"/>
      <protection locked="0"/>
    </xf>
    <xf numFmtId="176" fontId="1" fillId="0" borderId="0" xfId="1" applyNumberFormat="1" applyFont="1" applyFill="1" applyBorder="1" applyAlignment="1">
      <alignment horizontal="right" vertical="center" wrapText="1"/>
    </xf>
    <xf numFmtId="38" fontId="1" fillId="0" borderId="0" xfId="1" applyNumberFormat="1" applyFont="1" applyFill="1" applyBorder="1" applyAlignment="1">
      <alignment horizontal="left" vertical="center" wrapText="1"/>
    </xf>
    <xf numFmtId="38" fontId="1" fillId="0" borderId="0" xfId="1" applyNumberFormat="1" applyFont="1" applyFill="1" applyAlignment="1" applyProtection="1">
      <alignment vertical="center"/>
      <protection locked="0"/>
    </xf>
    <xf numFmtId="38" fontId="1" fillId="0" borderId="7" xfId="1" applyNumberFormat="1" applyFont="1" applyFill="1" applyBorder="1" applyAlignment="1">
      <alignment horizontal="distributed" vertical="center"/>
    </xf>
    <xf numFmtId="38" fontId="4" fillId="0" borderId="15" xfId="6" applyNumberFormat="1" applyFont="1" applyFill="1" applyBorder="1" applyAlignment="1" applyProtection="1">
      <alignment horizontal="right" vertical="center" wrapText="1"/>
    </xf>
    <xf numFmtId="176" fontId="1" fillId="0" borderId="7" xfId="1" applyNumberFormat="1" applyFont="1" applyFill="1" applyBorder="1" applyAlignment="1">
      <alignment horizontal="right" vertical="center" wrapText="1"/>
    </xf>
    <xf numFmtId="38" fontId="1" fillId="0" borderId="7" xfId="1" applyNumberFormat="1" applyFont="1" applyFill="1" applyBorder="1" applyAlignment="1">
      <alignment horizontal="left" vertical="center" wrapText="1"/>
    </xf>
    <xf numFmtId="38" fontId="4" fillId="0" borderId="37" xfId="6" applyNumberFormat="1" applyFont="1" applyFill="1" applyBorder="1" applyAlignment="1" applyProtection="1">
      <alignment horizontal="right" vertical="center" wrapText="1"/>
    </xf>
    <xf numFmtId="38" fontId="4" fillId="0" borderId="64" xfId="6" applyNumberFormat="1" applyFont="1" applyFill="1" applyBorder="1" applyAlignment="1" applyProtection="1">
      <alignment horizontal="right" vertical="center" wrapText="1"/>
    </xf>
    <xf numFmtId="38" fontId="1" fillId="0" borderId="7" xfId="1" applyNumberFormat="1" applyFont="1" applyFill="1" applyBorder="1" applyAlignment="1" applyProtection="1">
      <alignment horizontal="distributed" vertical="center"/>
      <protection locked="0"/>
    </xf>
    <xf numFmtId="38" fontId="4" fillId="0" borderId="65" xfId="6" applyNumberFormat="1" applyFont="1" applyFill="1" applyBorder="1" applyAlignment="1" applyProtection="1">
      <alignment horizontal="right" vertical="center" wrapText="1"/>
    </xf>
    <xf numFmtId="38" fontId="4" fillId="0" borderId="66" xfId="6" applyNumberFormat="1" applyFont="1" applyFill="1" applyBorder="1" applyAlignment="1" applyProtection="1">
      <alignment horizontal="right" vertical="center" wrapText="1"/>
    </xf>
    <xf numFmtId="38" fontId="1" fillId="0" borderId="0" xfId="6" applyNumberFormat="1" applyFont="1" applyFill="1" applyBorder="1" applyAlignment="1">
      <alignment vertical="center" wrapText="1"/>
    </xf>
    <xf numFmtId="0" fontId="1" fillId="0" borderId="51" xfId="1" applyFont="1" applyFill="1" applyBorder="1" applyAlignment="1">
      <alignment vertical="center"/>
    </xf>
    <xf numFmtId="38" fontId="1" fillId="0" borderId="51" xfId="1" applyNumberFormat="1" applyFont="1" applyFill="1" applyBorder="1" applyAlignment="1" applyProtection="1">
      <alignment horizontal="distributed" vertical="center"/>
      <protection locked="0"/>
    </xf>
    <xf numFmtId="38" fontId="4" fillId="0" borderId="53" xfId="6" applyNumberFormat="1" applyFont="1" applyFill="1" applyBorder="1" applyAlignment="1" applyProtection="1">
      <alignment horizontal="right" vertical="center" wrapText="1"/>
    </xf>
    <xf numFmtId="176" fontId="1" fillId="0" borderId="51" xfId="1" applyNumberFormat="1" applyFont="1" applyFill="1" applyBorder="1" applyAlignment="1">
      <alignment horizontal="right" vertical="center" wrapText="1"/>
    </xf>
    <xf numFmtId="38" fontId="1" fillId="0" borderId="51" xfId="6" applyNumberFormat="1" applyFont="1" applyFill="1" applyBorder="1" applyAlignment="1">
      <alignment vertical="center" wrapText="1"/>
    </xf>
    <xf numFmtId="0" fontId="1" fillId="0" borderId="13" xfId="1" applyFont="1" applyFill="1" applyBorder="1" applyAlignment="1" applyProtection="1">
      <alignment horizontal="center" vertical="center" wrapText="1"/>
      <protection locked="0"/>
    </xf>
    <xf numFmtId="0" fontId="1" fillId="0" borderId="14" xfId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 applyProtection="1">
      <alignment horizontal="center" vertical="center" wrapText="1"/>
      <protection locked="0"/>
    </xf>
    <xf numFmtId="0" fontId="1" fillId="0" borderId="9" xfId="1" applyFont="1" applyFill="1" applyBorder="1" applyAlignment="1" applyProtection="1">
      <alignment horizontal="center" vertical="center" wrapText="1"/>
      <protection locked="0"/>
    </xf>
    <xf numFmtId="0" fontId="1" fillId="0" borderId="4" xfId="1" applyFont="1" applyFill="1" applyBorder="1" applyAlignment="1" applyProtection="1">
      <alignment horizontal="center" vertical="center" wrapText="1"/>
      <protection locked="0"/>
    </xf>
    <xf numFmtId="0" fontId="1" fillId="0" borderId="10" xfId="1" applyFont="1" applyFill="1" applyBorder="1" applyAlignment="1">
      <alignment vertical="center"/>
    </xf>
    <xf numFmtId="0" fontId="1" fillId="0" borderId="5" xfId="1" applyFont="1" applyFill="1" applyBorder="1" applyAlignment="1" applyProtection="1">
      <alignment horizontal="center" vertical="center" wrapText="1"/>
      <protection locked="0"/>
    </xf>
    <xf numFmtId="0" fontId="1" fillId="0" borderId="11" xfId="1" applyFont="1" applyFill="1" applyBorder="1" applyAlignment="1" applyProtection="1">
      <alignment horizontal="center" vertical="center"/>
      <protection locked="0"/>
    </xf>
    <xf numFmtId="0" fontId="1" fillId="0" borderId="6" xfId="1" applyFont="1" applyFill="1" applyBorder="1" applyAlignment="1" applyProtection="1">
      <alignment horizontal="center" vertical="center" wrapText="1"/>
      <protection locked="0"/>
    </xf>
    <xf numFmtId="0" fontId="1" fillId="0" borderId="12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>
      <alignment horizontal="center" vertical="center" wrapText="1"/>
    </xf>
    <xf numFmtId="0" fontId="1" fillId="0" borderId="22" xfId="1" applyFont="1" applyFill="1" applyBorder="1" applyAlignment="1">
      <alignment horizontal="center" vertical="center" wrapText="1"/>
    </xf>
    <xf numFmtId="0" fontId="1" fillId="0" borderId="23" xfId="1" applyFont="1" applyFill="1" applyBorder="1" applyAlignment="1" applyProtection="1">
      <alignment horizontal="center" vertical="center" wrapText="1"/>
      <protection locked="0"/>
    </xf>
    <xf numFmtId="0" fontId="1" fillId="0" borderId="18" xfId="1" applyFont="1" applyFill="1" applyBorder="1" applyAlignment="1">
      <alignment vertical="center"/>
    </xf>
    <xf numFmtId="0" fontId="1" fillId="0" borderId="19" xfId="1" applyFont="1" applyFill="1" applyBorder="1" applyAlignment="1" applyProtection="1">
      <alignment horizontal="center" vertical="center"/>
      <protection locked="0"/>
    </xf>
    <xf numFmtId="0" fontId="1" fillId="0" borderId="20" xfId="1" applyFont="1" applyFill="1" applyBorder="1" applyAlignment="1" applyProtection="1">
      <alignment horizontal="center" vertical="center"/>
      <protection locked="0"/>
    </xf>
    <xf numFmtId="49" fontId="1" fillId="0" borderId="0" xfId="2" applyNumberFormat="1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1" fillId="0" borderId="13" xfId="2" applyNumberFormat="1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49" fontId="1" fillId="0" borderId="0" xfId="2" applyNumberFormat="1" applyFont="1" applyFill="1" applyBorder="1" applyAlignment="1">
      <alignment vertical="center" shrinkToFit="1"/>
    </xf>
    <xf numFmtId="0" fontId="1" fillId="0" borderId="0" xfId="1" applyFont="1" applyFill="1" applyBorder="1" applyAlignment="1">
      <alignment vertical="center" shrinkToFit="1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5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1" xfId="2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49" fontId="1" fillId="0" borderId="4" xfId="2" applyNumberFormat="1" applyFont="1" applyFill="1" applyBorder="1" applyAlignment="1">
      <alignment horizontal="distributed" vertical="center" wrapText="1"/>
    </xf>
    <xf numFmtId="49" fontId="1" fillId="0" borderId="17" xfId="2" applyNumberFormat="1" applyFont="1" applyFill="1" applyBorder="1" applyAlignment="1">
      <alignment horizontal="distributed" vertical="center" wrapText="1"/>
    </xf>
    <xf numFmtId="49" fontId="1" fillId="0" borderId="1" xfId="2" applyNumberFormat="1" applyFont="1" applyFill="1" applyBorder="1" applyAlignment="1">
      <alignment horizontal="distributed" vertical="center"/>
    </xf>
    <xf numFmtId="49" fontId="1" fillId="0" borderId="7" xfId="2" applyNumberFormat="1" applyFont="1" applyFill="1" applyBorder="1" applyAlignment="1">
      <alignment horizontal="distributed" vertical="center"/>
    </xf>
    <xf numFmtId="49" fontId="1" fillId="0" borderId="0" xfId="2" applyNumberFormat="1" applyFont="1" applyFill="1" applyBorder="1" applyAlignment="1">
      <alignment horizontal="distributed" vertical="center"/>
    </xf>
    <xf numFmtId="49" fontId="1" fillId="0" borderId="0" xfId="2" quotePrefix="1" applyNumberFormat="1" applyFont="1" applyFill="1" applyBorder="1" applyAlignment="1">
      <alignment horizontal="right"/>
    </xf>
    <xf numFmtId="0" fontId="1" fillId="0" borderId="0" xfId="2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9" fontId="1" fillId="0" borderId="0" xfId="2" applyNumberFormat="1" applyFont="1" applyFill="1" applyBorder="1" applyAlignment="1">
      <alignment vertical="center" wrapText="1"/>
    </xf>
    <xf numFmtId="0" fontId="1" fillId="0" borderId="0" xfId="2" applyFont="1" applyFill="1" applyBorder="1" applyAlignment="1">
      <alignment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0" xfId="2" applyFont="1" applyFill="1" applyBorder="1" applyAlignment="1">
      <alignment vertical="center"/>
    </xf>
    <xf numFmtId="49" fontId="1" fillId="0" borderId="7" xfId="2" applyNumberFormat="1" applyFont="1" applyFill="1" applyBorder="1" applyAlignment="1">
      <alignment horizontal="center" vertical="center"/>
    </xf>
    <xf numFmtId="0" fontId="1" fillId="0" borderId="7" xfId="2" applyFont="1" applyFill="1" applyBorder="1" applyAlignment="1">
      <alignment vertical="center"/>
    </xf>
    <xf numFmtId="49" fontId="1" fillId="0" borderId="7" xfId="2" applyNumberFormat="1" applyFont="1" applyFill="1" applyBorder="1" applyAlignment="1">
      <alignment vertical="center" shrinkToFit="1"/>
    </xf>
    <xf numFmtId="0" fontId="1" fillId="0" borderId="7" xfId="1" applyFont="1" applyFill="1" applyBorder="1" applyAlignment="1">
      <alignment vertical="center" shrinkToFit="1"/>
    </xf>
    <xf numFmtId="38" fontId="8" fillId="0" borderId="0" xfId="6" applyNumberFormat="1" applyFont="1" applyFill="1" applyBorder="1" applyAlignment="1" applyProtection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38" fontId="14" fillId="0" borderId="0" xfId="6" applyNumberFormat="1" applyFont="1" applyFill="1" applyBorder="1" applyAlignment="1" applyProtection="1">
      <alignment horizontal="distributed" vertical="center" wrapText="1"/>
    </xf>
    <xf numFmtId="0" fontId="8" fillId="0" borderId="22" xfId="1" applyFont="1" applyFill="1" applyBorder="1" applyAlignment="1">
      <alignment horizontal="distributed" vertical="center" wrapText="1"/>
    </xf>
    <xf numFmtId="38" fontId="14" fillId="0" borderId="30" xfId="6" applyNumberFormat="1" applyFont="1" applyFill="1" applyBorder="1" applyAlignment="1" applyProtection="1">
      <alignment horizontal="distributed" vertical="center" wrapText="1"/>
    </xf>
    <xf numFmtId="0" fontId="8" fillId="0" borderId="44" xfId="1" applyFont="1" applyFill="1" applyBorder="1" applyAlignment="1">
      <alignment horizontal="distributed" vertical="center" wrapText="1"/>
    </xf>
    <xf numFmtId="0" fontId="8" fillId="0" borderId="18" xfId="1" applyFont="1" applyFill="1" applyBorder="1" applyAlignment="1">
      <alignment horizontal="distributed" vertical="center" wrapText="1"/>
    </xf>
    <xf numFmtId="38" fontId="8" fillId="0" borderId="48" xfId="1" applyNumberFormat="1" applyFont="1" applyFill="1" applyBorder="1" applyAlignment="1" applyProtection="1">
      <alignment horizontal="center" vertical="center"/>
    </xf>
    <xf numFmtId="38" fontId="8" fillId="0" borderId="49" xfId="1" applyNumberFormat="1" applyFont="1" applyFill="1" applyBorder="1" applyAlignment="1" applyProtection="1">
      <alignment horizontal="center" vertical="center"/>
    </xf>
    <xf numFmtId="38" fontId="8" fillId="0" borderId="0" xfId="1" applyNumberFormat="1" applyFont="1" applyFill="1" applyBorder="1" applyAlignment="1" applyProtection="1">
      <alignment horizontal="center" vertical="center"/>
    </xf>
    <xf numFmtId="38" fontId="8" fillId="0" borderId="22" xfId="1" applyNumberFormat="1" applyFont="1" applyFill="1" applyBorder="1" applyAlignment="1" applyProtection="1">
      <alignment horizontal="center" vertical="center"/>
    </xf>
    <xf numFmtId="38" fontId="8" fillId="0" borderId="7" xfId="1" applyNumberFormat="1" applyFont="1" applyFill="1" applyBorder="1" applyAlignment="1" applyProtection="1">
      <alignment horizontal="center" vertical="center"/>
    </xf>
    <xf numFmtId="38" fontId="8" fillId="0" borderId="8" xfId="1" applyNumberFormat="1" applyFont="1" applyFill="1" applyBorder="1" applyAlignment="1" applyProtection="1">
      <alignment horizontal="center" vertical="center"/>
    </xf>
    <xf numFmtId="38" fontId="14" fillId="0" borderId="34" xfId="1" applyNumberFormat="1" applyFont="1" applyFill="1" applyBorder="1" applyAlignment="1" applyProtection="1">
      <alignment horizontal="center" wrapText="1"/>
      <protection locked="0"/>
    </xf>
    <xf numFmtId="0" fontId="1" fillId="0" borderId="31" xfId="1" applyFill="1" applyBorder="1" applyAlignment="1"/>
    <xf numFmtId="0" fontId="1" fillId="0" borderId="37" xfId="1" applyFill="1" applyBorder="1" applyAlignment="1"/>
    <xf numFmtId="0" fontId="1" fillId="0" borderId="0" xfId="1" applyFill="1" applyBorder="1" applyAlignment="1"/>
    <xf numFmtId="0" fontId="1" fillId="0" borderId="41" xfId="1" applyFill="1" applyBorder="1" applyAlignment="1"/>
    <xf numFmtId="0" fontId="1" fillId="0" borderId="38" xfId="1" applyFill="1" applyBorder="1" applyAlignment="1"/>
    <xf numFmtId="38" fontId="14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20" xfId="1" applyFont="1" applyFill="1" applyBorder="1" applyAlignment="1">
      <alignment horizontal="center" vertical="center"/>
    </xf>
    <xf numFmtId="38" fontId="14" fillId="0" borderId="0" xfId="1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1" fillId="0" borderId="20" xfId="1" applyFont="1" applyFill="1" applyBorder="1" applyAlignment="1">
      <alignment horizontal="left" vertical="center"/>
    </xf>
    <xf numFmtId="38" fontId="8" fillId="0" borderId="31" xfId="1" applyNumberFormat="1" applyFont="1" applyFill="1" applyBorder="1" applyAlignment="1" applyProtection="1">
      <alignment horizontal="center" vertical="center"/>
    </xf>
    <xf numFmtId="38" fontId="8" fillId="0" borderId="32" xfId="1" applyNumberFormat="1" applyFont="1" applyFill="1" applyBorder="1" applyAlignment="1" applyProtection="1">
      <alignment horizontal="center" vertical="center"/>
    </xf>
    <xf numFmtId="38" fontId="8" fillId="0" borderId="38" xfId="1" applyNumberFormat="1" applyFont="1" applyFill="1" applyBorder="1" applyAlignment="1" applyProtection="1">
      <alignment horizontal="center" vertical="center"/>
    </xf>
    <xf numFmtId="38" fontId="8" fillId="0" borderId="39" xfId="1" applyNumberFormat="1" applyFont="1" applyFill="1" applyBorder="1" applyAlignment="1" applyProtection="1">
      <alignment horizontal="center" vertical="center"/>
    </xf>
    <xf numFmtId="0" fontId="1" fillId="0" borderId="0" xfId="1" applyFill="1" applyAlignment="1"/>
    <xf numFmtId="0" fontId="0" fillId="0" borderId="22" xfId="0" applyBorder="1" applyAlignment="1">
      <alignment horizontal="center" vertical="center"/>
    </xf>
    <xf numFmtId="0" fontId="11" fillId="0" borderId="37" xfId="1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11" fillId="0" borderId="37" xfId="1" applyFont="1" applyFill="1" applyBorder="1" applyAlignment="1">
      <alignment horizontal="left" vertical="center"/>
    </xf>
    <xf numFmtId="38" fontId="11" fillId="0" borderId="0" xfId="1" applyNumberFormat="1" applyFont="1" applyFill="1" applyBorder="1" applyAlignment="1">
      <alignment horizontal="distributed" vertical="center"/>
    </xf>
    <xf numFmtId="0" fontId="1" fillId="0" borderId="18" xfId="1" applyFont="1" applyBorder="1" applyAlignment="1">
      <alignment vertical="center"/>
    </xf>
    <xf numFmtId="38" fontId="11" fillId="0" borderId="0" xfId="6" applyNumberFormat="1" applyFont="1" applyFill="1" applyBorder="1" applyAlignment="1">
      <alignment vertical="center" wrapText="1"/>
    </xf>
    <xf numFmtId="0" fontId="1" fillId="0" borderId="0" xfId="1" applyFont="1" applyFill="1" applyAlignment="1">
      <alignment vertical="center" wrapText="1"/>
    </xf>
    <xf numFmtId="0" fontId="1" fillId="0" borderId="0" xfId="1" applyFont="1" applyFill="1" applyAlignment="1">
      <alignment horizontal="center" vertical="center"/>
    </xf>
    <xf numFmtId="0" fontId="1" fillId="0" borderId="22" xfId="1" applyFont="1" applyFill="1" applyBorder="1" applyAlignment="1">
      <alignment horizontal="center" vertical="center"/>
    </xf>
    <xf numFmtId="38" fontId="1" fillId="0" borderId="41" xfId="1" applyNumberFormat="1" applyFont="1" applyFill="1" applyBorder="1" applyAlignment="1">
      <alignment horizontal="center" vertical="center" wrapText="1"/>
    </xf>
    <xf numFmtId="38" fontId="1" fillId="0" borderId="38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vertical="center"/>
    </xf>
    <xf numFmtId="38" fontId="11" fillId="0" borderId="22" xfId="1" applyNumberFormat="1" applyFont="1" applyFill="1" applyBorder="1" applyAlignment="1">
      <alignment horizontal="left" vertical="center" wrapText="1"/>
    </xf>
    <xf numFmtId="0" fontId="1" fillId="0" borderId="37" xfId="1" applyFont="1" applyFill="1" applyBorder="1" applyAlignment="1">
      <alignment vertical="center" wrapText="1"/>
    </xf>
    <xf numFmtId="38" fontId="11" fillId="0" borderId="0" xfId="1" applyNumberFormat="1" applyFont="1" applyFill="1" applyBorder="1" applyAlignment="1">
      <alignment horizontal="left" vertical="center" wrapText="1"/>
    </xf>
  </cellXfs>
  <cellStyles count="7">
    <cellStyle name="桁区切り 2" xfId="5" xr:uid="{00000000-0005-0000-0000-000000000000}"/>
    <cellStyle name="標準" xfId="0" builtinId="0"/>
    <cellStyle name="標準_1平常時既存（月次作成）計算式2001.1022miya" xfId="3" xr:uid="{00000000-0005-0000-0000-000002000000}"/>
    <cellStyle name="標準_H18-9月報原稿" xfId="1" xr:uid="{00000000-0005-0000-0000-000003000000}"/>
    <cellStyle name="標準_改正調票集計" xfId="2" xr:uid="{00000000-0005-0000-0000-000004000000}"/>
    <cellStyle name="標準_原稿ｼｰﾄ" xfId="6" xr:uid="{00000000-0005-0000-0000-000005000000}"/>
    <cellStyle name="標準_帳票確認user1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J157"/>
  <sheetViews>
    <sheetView tabSelected="1" zoomScaleNormal="100" workbookViewId="0"/>
  </sheetViews>
  <sheetFormatPr defaultColWidth="8" defaultRowHeight="12" x14ac:dyDescent="0.2"/>
  <cols>
    <col min="1" max="1" width="3.26953125" style="9" customWidth="1"/>
    <col min="2" max="2" width="2.7265625" style="9" customWidth="1"/>
    <col min="3" max="3" width="37.6328125" style="9" customWidth="1"/>
    <col min="4" max="4" width="2.7265625" style="9" customWidth="1"/>
    <col min="5" max="5" width="27.7265625" style="9" customWidth="1"/>
    <col min="6" max="6" width="11" style="9" customWidth="1"/>
    <col min="7" max="7" width="9.453125" style="9" customWidth="1"/>
    <col min="8" max="8" width="9.36328125" style="9" customWidth="1"/>
    <col min="9" max="9" width="10.26953125" style="9" customWidth="1"/>
    <col min="10" max="16384" width="8" style="9"/>
  </cols>
  <sheetData>
    <row r="1" spans="1:10" s="3" customFormat="1" ht="18.75" customHeight="1" x14ac:dyDescent="0.2">
      <c r="A1" s="1" t="s">
        <v>0</v>
      </c>
      <c r="B1" s="2"/>
      <c r="E1" s="4"/>
      <c r="F1" s="5"/>
      <c r="G1" s="6"/>
      <c r="H1" s="7"/>
      <c r="I1" s="7"/>
    </row>
    <row r="2" spans="1:10" ht="18.75" customHeight="1" x14ac:dyDescent="0.2">
      <c r="A2" s="274" t="s">
        <v>1</v>
      </c>
      <c r="B2" s="275"/>
      <c r="C2" s="275"/>
      <c r="D2" s="275"/>
      <c r="E2" s="276"/>
      <c r="F2" s="279" t="s">
        <v>2</v>
      </c>
      <c r="G2" s="281" t="s">
        <v>3</v>
      </c>
      <c r="H2" s="283" t="s">
        <v>4</v>
      </c>
      <c r="I2" s="285" t="s">
        <v>5</v>
      </c>
      <c r="J2" s="8"/>
    </row>
    <row r="3" spans="1:10" ht="18.75" customHeight="1" x14ac:dyDescent="0.2">
      <c r="A3" s="277"/>
      <c r="B3" s="277"/>
      <c r="C3" s="277"/>
      <c r="D3" s="277"/>
      <c r="E3" s="278"/>
      <c r="F3" s="280"/>
      <c r="G3" s="282"/>
      <c r="H3" s="284"/>
      <c r="I3" s="286"/>
      <c r="J3" s="8"/>
    </row>
    <row r="4" spans="1:10" ht="18.75" customHeight="1" x14ac:dyDescent="0.2">
      <c r="A4" s="272" t="s">
        <v>6</v>
      </c>
      <c r="B4" s="272"/>
      <c r="C4" s="273"/>
      <c r="D4" s="272" t="s">
        <v>7</v>
      </c>
      <c r="E4" s="273"/>
      <c r="F4" s="10">
        <v>12307451</v>
      </c>
      <c r="G4" s="11">
        <v>100</v>
      </c>
      <c r="H4" s="12">
        <v>91.7</v>
      </c>
      <c r="I4" s="13">
        <v>91.9</v>
      </c>
      <c r="J4" s="14" t="s">
        <v>8</v>
      </c>
    </row>
    <row r="5" spans="1:10" ht="18.75" customHeight="1" x14ac:dyDescent="0.2">
      <c r="A5" s="15" t="s">
        <v>10</v>
      </c>
      <c r="B5" s="15"/>
      <c r="C5" s="16"/>
      <c r="D5" s="15" t="s">
        <v>11</v>
      </c>
      <c r="E5" s="16"/>
      <c r="F5" s="17">
        <v>11742526</v>
      </c>
      <c r="G5" s="18">
        <v>95.4</v>
      </c>
      <c r="H5" s="19">
        <v>92.4</v>
      </c>
      <c r="I5" s="20">
        <v>95.7</v>
      </c>
      <c r="J5" s="14"/>
    </row>
    <row r="6" spans="1:10" ht="18.75" customHeight="1" x14ac:dyDescent="0.2">
      <c r="A6" s="36"/>
      <c r="B6" s="42" t="s">
        <v>12</v>
      </c>
      <c r="C6" s="16"/>
      <c r="D6" s="15" t="s">
        <v>13</v>
      </c>
      <c r="E6" s="16"/>
      <c r="F6" s="17">
        <v>159697</v>
      </c>
      <c r="G6" s="18">
        <v>1.3</v>
      </c>
      <c r="H6" s="19">
        <v>103.8</v>
      </c>
      <c r="I6" s="20">
        <v>210.6</v>
      </c>
      <c r="J6" s="14"/>
    </row>
    <row r="7" spans="1:10" ht="18.75" customHeight="1" x14ac:dyDescent="0.2">
      <c r="A7" s="36"/>
      <c r="B7" s="43"/>
      <c r="C7" s="37" t="s">
        <v>14</v>
      </c>
      <c r="D7" s="36"/>
      <c r="E7" s="37" t="str">
        <f>PROPER("BANOC-AM")</f>
        <v>Banoc-Am</v>
      </c>
      <c r="F7" s="38">
        <v>159697</v>
      </c>
      <c r="G7" s="39" t="s">
        <v>15</v>
      </c>
      <c r="H7" s="40" t="s">
        <v>15</v>
      </c>
      <c r="I7" s="41" t="s">
        <v>15</v>
      </c>
      <c r="J7" s="14"/>
    </row>
    <row r="8" spans="1:10" ht="18.75" customHeight="1" x14ac:dyDescent="0.2">
      <c r="A8" s="36"/>
      <c r="B8" s="42" t="s">
        <v>16</v>
      </c>
      <c r="C8" s="16"/>
      <c r="D8" s="15" t="s">
        <v>17</v>
      </c>
      <c r="E8" s="16"/>
      <c r="F8" s="17">
        <v>4470461</v>
      </c>
      <c r="G8" s="18">
        <v>36.299999999999997</v>
      </c>
      <c r="H8" s="19">
        <v>89.1</v>
      </c>
      <c r="I8" s="20">
        <v>87</v>
      </c>
      <c r="J8" s="14"/>
    </row>
    <row r="9" spans="1:10" ht="18.75" customHeight="1" x14ac:dyDescent="0.2">
      <c r="A9" s="36"/>
      <c r="B9" s="43"/>
      <c r="C9" s="37" t="s">
        <v>18</v>
      </c>
      <c r="D9" s="36"/>
      <c r="E9" s="37" t="str">
        <f>PROPER("ARAB-L")</f>
        <v>Arab-L</v>
      </c>
      <c r="F9" s="38">
        <v>1494479</v>
      </c>
      <c r="G9" s="39" t="s">
        <v>15</v>
      </c>
      <c r="H9" s="40" t="s">
        <v>15</v>
      </c>
      <c r="I9" s="41" t="s">
        <v>15</v>
      </c>
      <c r="J9" s="14"/>
    </row>
    <row r="10" spans="1:10" ht="18.75" customHeight="1" x14ac:dyDescent="0.2">
      <c r="A10" s="36"/>
      <c r="B10" s="43"/>
      <c r="C10" s="37" t="s">
        <v>19</v>
      </c>
      <c r="D10" s="36"/>
      <c r="E10" s="37" t="str">
        <f>PROPER("ARAB-H")</f>
        <v>Arab-H</v>
      </c>
      <c r="F10" s="38">
        <v>644286</v>
      </c>
      <c r="G10" s="39" t="s">
        <v>15</v>
      </c>
      <c r="H10" s="40" t="s">
        <v>15</v>
      </c>
      <c r="I10" s="41" t="s">
        <v>15</v>
      </c>
      <c r="J10" s="14"/>
    </row>
    <row r="11" spans="1:10" ht="18.75" customHeight="1" x14ac:dyDescent="0.2">
      <c r="A11" s="36"/>
      <c r="B11" s="43"/>
      <c r="C11" s="37" t="s">
        <v>20</v>
      </c>
      <c r="D11" s="36"/>
      <c r="E11" s="37" t="str">
        <f>PROPER("ARAB-M")</f>
        <v>Arab-M</v>
      </c>
      <c r="F11" s="38">
        <v>186478</v>
      </c>
      <c r="G11" s="39" t="s">
        <v>15</v>
      </c>
      <c r="H11" s="40" t="s">
        <v>15</v>
      </c>
      <c r="I11" s="41" t="s">
        <v>15</v>
      </c>
      <c r="J11" s="14"/>
    </row>
    <row r="12" spans="1:10" ht="18.75" customHeight="1" x14ac:dyDescent="0.2">
      <c r="A12" s="36"/>
      <c r="B12" s="43"/>
      <c r="C12" s="37" t="s">
        <v>21</v>
      </c>
      <c r="D12" s="36"/>
      <c r="E12" s="37" t="str">
        <f>PROPER("ARAB-E-L")</f>
        <v>Arab-E-L</v>
      </c>
      <c r="F12" s="38">
        <v>1939322</v>
      </c>
      <c r="G12" s="39" t="s">
        <v>15</v>
      </c>
      <c r="H12" s="40" t="s">
        <v>15</v>
      </c>
      <c r="I12" s="41" t="s">
        <v>15</v>
      </c>
      <c r="J12" s="14"/>
    </row>
    <row r="13" spans="1:10" ht="18.75" customHeight="1" x14ac:dyDescent="0.2">
      <c r="A13" s="36"/>
      <c r="B13" s="43"/>
      <c r="C13" s="37" t="s">
        <v>22</v>
      </c>
      <c r="D13" s="36"/>
      <c r="E13" s="37" t="str">
        <f>PROPER("ARAB-S-L")</f>
        <v>Arab-S-L</v>
      </c>
      <c r="F13" s="38">
        <v>205896</v>
      </c>
      <c r="G13" s="39" t="s">
        <v>15</v>
      </c>
      <c r="H13" s="40" t="s">
        <v>15</v>
      </c>
      <c r="I13" s="41" t="s">
        <v>15</v>
      </c>
      <c r="J13" s="14"/>
    </row>
    <row r="14" spans="1:10" ht="18.75" customHeight="1" x14ac:dyDescent="0.2">
      <c r="A14" s="36"/>
      <c r="B14" s="42" t="s">
        <v>23</v>
      </c>
      <c r="C14" s="16"/>
      <c r="D14" s="15" t="s">
        <v>24</v>
      </c>
      <c r="E14" s="16"/>
      <c r="F14" s="17">
        <v>1155490</v>
      </c>
      <c r="G14" s="18">
        <v>9.4</v>
      </c>
      <c r="H14" s="19">
        <v>93.3</v>
      </c>
      <c r="I14" s="20">
        <v>98.8</v>
      </c>
      <c r="J14" s="14"/>
    </row>
    <row r="15" spans="1:10" ht="18.75" customHeight="1" x14ac:dyDescent="0.2">
      <c r="A15" s="36"/>
      <c r="B15" s="43"/>
      <c r="C15" s="37" t="s">
        <v>23</v>
      </c>
      <c r="D15" s="36"/>
      <c r="E15" s="37" t="str">
        <f>PROPER("KUWAIT")</f>
        <v>Kuwait</v>
      </c>
      <c r="F15" s="38">
        <v>975053</v>
      </c>
      <c r="G15" s="39" t="s">
        <v>15</v>
      </c>
      <c r="H15" s="40" t="s">
        <v>15</v>
      </c>
      <c r="I15" s="41" t="s">
        <v>15</v>
      </c>
      <c r="J15" s="14"/>
    </row>
    <row r="16" spans="1:10" ht="18.75" customHeight="1" x14ac:dyDescent="0.2">
      <c r="A16" s="36"/>
      <c r="B16" s="43"/>
      <c r="C16" s="37" t="s">
        <v>25</v>
      </c>
      <c r="D16" s="36"/>
      <c r="E16" s="37" t="str">
        <f>PROPER("KWAIT-SL")</f>
        <v>Kwait-Sl</v>
      </c>
      <c r="F16" s="38">
        <v>180437</v>
      </c>
      <c r="G16" s="39" t="s">
        <v>15</v>
      </c>
      <c r="H16" s="40" t="s">
        <v>15</v>
      </c>
      <c r="I16" s="41" t="s">
        <v>15</v>
      </c>
      <c r="J16" s="14"/>
    </row>
    <row r="17" spans="1:10" ht="18.75" customHeight="1" x14ac:dyDescent="0.2">
      <c r="A17" s="36"/>
      <c r="B17" s="42" t="s">
        <v>26</v>
      </c>
      <c r="C17" s="16"/>
      <c r="D17" s="15" t="s">
        <v>27</v>
      </c>
      <c r="E17" s="16"/>
      <c r="F17" s="17">
        <v>71979</v>
      </c>
      <c r="G17" s="18">
        <v>0.6</v>
      </c>
      <c r="H17" s="19">
        <v>101.7</v>
      </c>
      <c r="I17" s="20" t="s">
        <v>15</v>
      </c>
      <c r="J17" s="14"/>
    </row>
    <row r="18" spans="1:10" ht="18.75" customHeight="1" x14ac:dyDescent="0.2">
      <c r="A18" s="36"/>
      <c r="B18" s="43"/>
      <c r="C18" s="37" t="s">
        <v>28</v>
      </c>
      <c r="D18" s="36"/>
      <c r="E18" s="37" t="str">
        <f>PROPER("KHAFJI")</f>
        <v>Khafji</v>
      </c>
      <c r="F18" s="38">
        <v>71979</v>
      </c>
      <c r="G18" s="39" t="s">
        <v>15</v>
      </c>
      <c r="H18" s="40" t="s">
        <v>15</v>
      </c>
      <c r="I18" s="41" t="s">
        <v>15</v>
      </c>
      <c r="J18" s="14"/>
    </row>
    <row r="19" spans="1:10" ht="18.75" customHeight="1" x14ac:dyDescent="0.2">
      <c r="A19" s="36"/>
      <c r="B19" s="42" t="s">
        <v>29</v>
      </c>
      <c r="C19" s="16"/>
      <c r="D19" s="15" t="s">
        <v>30</v>
      </c>
      <c r="E19" s="16"/>
      <c r="F19" s="17">
        <v>618437</v>
      </c>
      <c r="G19" s="18">
        <v>5</v>
      </c>
      <c r="H19" s="19">
        <v>88</v>
      </c>
      <c r="I19" s="20">
        <v>93.4</v>
      </c>
      <c r="J19" s="14"/>
    </row>
    <row r="20" spans="1:10" ht="18.75" customHeight="1" x14ac:dyDescent="0.2">
      <c r="A20" s="36"/>
      <c r="B20" s="43"/>
      <c r="C20" s="37" t="s">
        <v>29</v>
      </c>
      <c r="D20" s="36"/>
      <c r="E20" s="37" t="str">
        <f>PROPER("QATAR")</f>
        <v>Qatar</v>
      </c>
      <c r="F20" s="38">
        <v>313041</v>
      </c>
      <c r="G20" s="39" t="s">
        <v>15</v>
      </c>
      <c r="H20" s="40" t="s">
        <v>15</v>
      </c>
      <c r="I20" s="41" t="s">
        <v>15</v>
      </c>
      <c r="J20" s="14"/>
    </row>
    <row r="21" spans="1:10" ht="18.75" customHeight="1" x14ac:dyDescent="0.2">
      <c r="A21" s="36"/>
      <c r="B21" s="43"/>
      <c r="C21" s="37" t="s">
        <v>31</v>
      </c>
      <c r="D21" s="36"/>
      <c r="E21" s="37" t="str">
        <f>PROPER("QATAR-M")</f>
        <v>Qatar-M</v>
      </c>
      <c r="F21" s="38">
        <v>157911</v>
      </c>
      <c r="G21" s="39" t="s">
        <v>15</v>
      </c>
      <c r="H21" s="40" t="s">
        <v>15</v>
      </c>
      <c r="I21" s="41" t="s">
        <v>15</v>
      </c>
      <c r="J21" s="14"/>
    </row>
    <row r="22" spans="1:10" ht="18.75" customHeight="1" x14ac:dyDescent="0.2">
      <c r="A22" s="36"/>
      <c r="B22" s="43"/>
      <c r="C22" s="37" t="s">
        <v>32</v>
      </c>
      <c r="D22" s="36"/>
      <c r="E22" s="37" t="str">
        <f>PROPER("A-SHAHEN")</f>
        <v>A-Shahen</v>
      </c>
      <c r="F22" s="38">
        <v>107411</v>
      </c>
      <c r="G22" s="39" t="s">
        <v>15</v>
      </c>
      <c r="H22" s="40" t="s">
        <v>15</v>
      </c>
      <c r="I22" s="41" t="s">
        <v>15</v>
      </c>
      <c r="J22" s="14"/>
    </row>
    <row r="23" spans="1:10" ht="18.75" customHeight="1" x14ac:dyDescent="0.2">
      <c r="A23" s="36"/>
      <c r="B23" s="43"/>
      <c r="C23" s="37" t="s">
        <v>33</v>
      </c>
      <c r="D23" s="36"/>
      <c r="E23" s="37" t="str">
        <f>PROPER("DEOD-F-C")</f>
        <v>Deod-F-C</v>
      </c>
      <c r="F23" s="38">
        <v>40074</v>
      </c>
      <c r="G23" s="39" t="s">
        <v>15</v>
      </c>
      <c r="H23" s="40" t="s">
        <v>15</v>
      </c>
      <c r="I23" s="41" t="s">
        <v>15</v>
      </c>
      <c r="J23" s="14"/>
    </row>
    <row r="24" spans="1:10" ht="18.75" customHeight="1" x14ac:dyDescent="0.2">
      <c r="A24" s="36"/>
      <c r="B24" s="42" t="s">
        <v>34</v>
      </c>
      <c r="C24" s="16"/>
      <c r="D24" s="15" t="s">
        <v>35</v>
      </c>
      <c r="E24" s="16"/>
      <c r="F24" s="17">
        <v>158600</v>
      </c>
      <c r="G24" s="18">
        <v>1.3</v>
      </c>
      <c r="H24" s="19">
        <v>108.2</v>
      </c>
      <c r="I24" s="20" t="s">
        <v>15</v>
      </c>
      <c r="J24" s="14"/>
    </row>
    <row r="25" spans="1:10" ht="18.75" customHeight="1" x14ac:dyDescent="0.2">
      <c r="A25" s="36"/>
      <c r="B25" s="43"/>
      <c r="C25" s="37" t="s">
        <v>34</v>
      </c>
      <c r="D25" s="36"/>
      <c r="E25" s="37" t="str">
        <f>PROPER("OMAN")</f>
        <v>Oman</v>
      </c>
      <c r="F25" s="38">
        <v>158600</v>
      </c>
      <c r="G25" s="39" t="s">
        <v>15</v>
      </c>
      <c r="H25" s="40" t="s">
        <v>15</v>
      </c>
      <c r="I25" s="41" t="s">
        <v>15</v>
      </c>
      <c r="J25" s="14"/>
    </row>
    <row r="26" spans="1:10" ht="18.75" customHeight="1" x14ac:dyDescent="0.2">
      <c r="A26" s="36"/>
      <c r="B26" s="42" t="s">
        <v>36</v>
      </c>
      <c r="C26" s="16"/>
      <c r="D26" s="15" t="s">
        <v>37</v>
      </c>
      <c r="E26" s="16"/>
      <c r="F26" s="17">
        <v>5107862</v>
      </c>
      <c r="G26" s="18">
        <v>41.5</v>
      </c>
      <c r="H26" s="19">
        <v>94.8</v>
      </c>
      <c r="I26" s="20">
        <v>100.8</v>
      </c>
      <c r="J26" s="14"/>
    </row>
    <row r="27" spans="1:10" ht="18.75" customHeight="1" x14ac:dyDescent="0.2">
      <c r="A27" s="36"/>
      <c r="B27" s="43"/>
      <c r="C27" s="37" t="s">
        <v>38</v>
      </c>
      <c r="D27" s="36"/>
      <c r="E27" s="37" t="str">
        <f>PROPER("MURBAN")</f>
        <v>Murban</v>
      </c>
      <c r="F27" s="38">
        <v>3486469</v>
      </c>
      <c r="G27" s="39" t="s">
        <v>15</v>
      </c>
      <c r="H27" s="40" t="s">
        <v>15</v>
      </c>
      <c r="I27" s="41" t="s">
        <v>15</v>
      </c>
      <c r="J27" s="14"/>
    </row>
    <row r="28" spans="1:10" ht="18.75" customHeight="1" x14ac:dyDescent="0.2">
      <c r="A28" s="36"/>
      <c r="B28" s="43"/>
      <c r="C28" s="37" t="s">
        <v>39</v>
      </c>
      <c r="D28" s="36"/>
      <c r="E28" s="37" t="str">
        <f>PROPER("U-ZAKUM")</f>
        <v>U-Zakum</v>
      </c>
      <c r="F28" s="38">
        <v>162173</v>
      </c>
      <c r="G28" s="39" t="s">
        <v>15</v>
      </c>
      <c r="H28" s="40" t="s">
        <v>15</v>
      </c>
      <c r="I28" s="41" t="s">
        <v>15</v>
      </c>
      <c r="J28" s="14"/>
    </row>
    <row r="29" spans="1:10" ht="18.75" customHeight="1" x14ac:dyDescent="0.2">
      <c r="A29" s="36"/>
      <c r="B29" s="43"/>
      <c r="C29" s="37" t="s">
        <v>40</v>
      </c>
      <c r="D29" s="36"/>
      <c r="E29" s="37" t="str">
        <f>PROPER("DAS")</f>
        <v>Das</v>
      </c>
      <c r="F29" s="38">
        <v>1025285</v>
      </c>
      <c r="G29" s="39" t="s">
        <v>15</v>
      </c>
      <c r="H29" s="40" t="s">
        <v>15</v>
      </c>
      <c r="I29" s="41" t="s">
        <v>15</v>
      </c>
      <c r="J29" s="14"/>
    </row>
    <row r="30" spans="1:10" ht="18.75" customHeight="1" x14ac:dyDescent="0.2">
      <c r="A30" s="36"/>
      <c r="B30" s="43"/>
      <c r="C30" s="37" t="s">
        <v>41</v>
      </c>
      <c r="D30" s="36"/>
      <c r="E30" s="37" t="str">
        <f>PROPER("MUBARRAZ")</f>
        <v>Mubarraz</v>
      </c>
      <c r="F30" s="38">
        <v>202883</v>
      </c>
      <c r="G30" s="39" t="s">
        <v>15</v>
      </c>
      <c r="H30" s="40" t="s">
        <v>15</v>
      </c>
      <c r="I30" s="41" t="s">
        <v>15</v>
      </c>
      <c r="J30" s="14"/>
    </row>
    <row r="31" spans="1:10" ht="18.75" customHeight="1" x14ac:dyDescent="0.2">
      <c r="A31" s="36"/>
      <c r="B31" s="43"/>
      <c r="C31" s="37" t="s">
        <v>42</v>
      </c>
      <c r="D31" s="36"/>
      <c r="E31" s="37" t="str">
        <f>PROPER("UMM-LULU")</f>
        <v>Umm-Lulu</v>
      </c>
      <c r="F31" s="38">
        <v>231052</v>
      </c>
      <c r="G31" s="39" t="s">
        <v>15</v>
      </c>
      <c r="H31" s="40" t="s">
        <v>15</v>
      </c>
      <c r="I31" s="41" t="s">
        <v>15</v>
      </c>
      <c r="J31" s="14"/>
    </row>
    <row r="32" spans="1:10" ht="18.75" customHeight="1" x14ac:dyDescent="0.2">
      <c r="A32" s="49" t="s">
        <v>9</v>
      </c>
      <c r="B32" s="15"/>
      <c r="C32" s="15"/>
      <c r="D32" s="15"/>
      <c r="E32" s="15"/>
      <c r="F32" s="44"/>
      <c r="G32" s="45"/>
      <c r="H32" s="46"/>
      <c r="I32" s="46"/>
      <c r="J32" s="14"/>
    </row>
    <row r="33" spans="1:10" ht="18.75" customHeight="1" x14ac:dyDescent="0.2">
      <c r="A33" s="36"/>
      <c r="B33" s="36"/>
      <c r="C33" s="36"/>
      <c r="D33" s="36"/>
      <c r="E33" s="36"/>
      <c r="F33" s="28"/>
      <c r="G33" s="47"/>
      <c r="H33" s="48" t="s">
        <v>43</v>
      </c>
      <c r="I33" s="48" t="s">
        <v>44</v>
      </c>
      <c r="J33" s="14"/>
    </row>
    <row r="34" spans="1:10" ht="18.75" customHeight="1" x14ac:dyDescent="0.2">
      <c r="A34" s="274" t="s">
        <v>1</v>
      </c>
      <c r="B34" s="275"/>
      <c r="C34" s="275"/>
      <c r="D34" s="275"/>
      <c r="E34" s="276"/>
      <c r="F34" s="279" t="s">
        <v>2</v>
      </c>
      <c r="G34" s="281" t="s">
        <v>3</v>
      </c>
      <c r="H34" s="283" t="s">
        <v>4</v>
      </c>
      <c r="I34" s="285" t="s">
        <v>5</v>
      </c>
      <c r="J34" s="8"/>
    </row>
    <row r="35" spans="1:10" ht="18.75" customHeight="1" x14ac:dyDescent="0.2">
      <c r="A35" s="287"/>
      <c r="B35" s="287"/>
      <c r="C35" s="287"/>
      <c r="D35" s="287"/>
      <c r="E35" s="288"/>
      <c r="F35" s="289"/>
      <c r="G35" s="290"/>
      <c r="H35" s="291"/>
      <c r="I35" s="292"/>
      <c r="J35" s="8"/>
    </row>
    <row r="36" spans="1:10" ht="18.75" customHeight="1" x14ac:dyDescent="0.2">
      <c r="A36" s="50" t="s">
        <v>45</v>
      </c>
      <c r="B36" s="50"/>
      <c r="C36" s="51"/>
      <c r="D36" s="50" t="s">
        <v>46</v>
      </c>
      <c r="E36" s="51"/>
      <c r="F36" s="52">
        <v>198944</v>
      </c>
      <c r="G36" s="53">
        <v>1.6</v>
      </c>
      <c r="H36" s="54">
        <v>197.4</v>
      </c>
      <c r="I36" s="55">
        <v>183.3</v>
      </c>
      <c r="J36" s="14"/>
    </row>
    <row r="37" spans="1:10" ht="18.75" customHeight="1" x14ac:dyDescent="0.2">
      <c r="A37" s="36"/>
      <c r="B37" s="42" t="s">
        <v>47</v>
      </c>
      <c r="C37" s="16"/>
      <c r="D37" s="15" t="s">
        <v>48</v>
      </c>
      <c r="E37" s="16"/>
      <c r="F37" s="17">
        <v>144297</v>
      </c>
      <c r="G37" s="18">
        <v>1.2</v>
      </c>
      <c r="H37" s="19">
        <v>303.60000000000002</v>
      </c>
      <c r="I37" s="20">
        <v>303.89999999999998</v>
      </c>
      <c r="J37" s="14"/>
    </row>
    <row r="38" spans="1:10" ht="18.75" customHeight="1" x14ac:dyDescent="0.2">
      <c r="A38" s="36"/>
      <c r="B38" s="43"/>
      <c r="C38" s="37" t="s">
        <v>49</v>
      </c>
      <c r="D38" s="36"/>
      <c r="E38" s="37" t="str">
        <f>PROPER("SUTUDEN")</f>
        <v>Sutuden</v>
      </c>
      <c r="F38" s="38">
        <v>144297</v>
      </c>
      <c r="G38" s="39" t="s">
        <v>15</v>
      </c>
      <c r="H38" s="40" t="s">
        <v>15</v>
      </c>
      <c r="I38" s="41" t="s">
        <v>15</v>
      </c>
      <c r="J38" s="14"/>
    </row>
    <row r="39" spans="1:10" ht="18.75" customHeight="1" x14ac:dyDescent="0.2">
      <c r="A39" s="36"/>
      <c r="B39" s="42" t="s">
        <v>50</v>
      </c>
      <c r="C39" s="16"/>
      <c r="D39" s="15" t="s">
        <v>51</v>
      </c>
      <c r="E39" s="16"/>
      <c r="F39" s="17">
        <v>31689</v>
      </c>
      <c r="G39" s="18">
        <v>0.3</v>
      </c>
      <c r="H39" s="19" t="s">
        <v>15</v>
      </c>
      <c r="I39" s="20">
        <v>96.6</v>
      </c>
      <c r="J39" s="14"/>
    </row>
    <row r="40" spans="1:10" ht="18.75" customHeight="1" x14ac:dyDescent="0.2">
      <c r="A40" s="36"/>
      <c r="B40" s="43"/>
      <c r="C40" s="37" t="s">
        <v>52</v>
      </c>
      <c r="D40" s="36"/>
      <c r="E40" s="37" t="str">
        <f>PROPER("SEPAT")</f>
        <v>Sepat</v>
      </c>
      <c r="F40" s="38">
        <v>31689</v>
      </c>
      <c r="G40" s="39" t="s">
        <v>15</v>
      </c>
      <c r="H40" s="40" t="s">
        <v>15</v>
      </c>
      <c r="I40" s="41" t="s">
        <v>15</v>
      </c>
      <c r="J40" s="14"/>
    </row>
    <row r="41" spans="1:10" ht="18.75" customHeight="1" x14ac:dyDescent="0.2">
      <c r="A41" s="36"/>
      <c r="B41" s="42" t="s">
        <v>53</v>
      </c>
      <c r="C41" s="16"/>
      <c r="D41" s="15" t="s">
        <v>54</v>
      </c>
      <c r="E41" s="16"/>
      <c r="F41" s="17">
        <v>22958</v>
      </c>
      <c r="G41" s="18">
        <v>0.2</v>
      </c>
      <c r="H41" s="19" t="s">
        <v>15</v>
      </c>
      <c r="I41" s="20">
        <v>107</v>
      </c>
      <c r="J41" s="14"/>
    </row>
    <row r="42" spans="1:10" ht="18.75" customHeight="1" x14ac:dyDescent="0.2">
      <c r="A42" s="36"/>
      <c r="B42" s="43"/>
      <c r="C42" s="37" t="s">
        <v>55</v>
      </c>
      <c r="D42" s="36"/>
      <c r="E42" s="37" t="str">
        <f>PROPER("LALANG")</f>
        <v>Lalang</v>
      </c>
      <c r="F42" s="38">
        <v>22958</v>
      </c>
      <c r="G42" s="39" t="s">
        <v>15</v>
      </c>
      <c r="H42" s="40" t="s">
        <v>15</v>
      </c>
      <c r="I42" s="41" t="s">
        <v>15</v>
      </c>
      <c r="J42" s="14"/>
    </row>
    <row r="43" spans="1:10" ht="18.75" customHeight="1" x14ac:dyDescent="0.2">
      <c r="A43" s="15" t="s">
        <v>56</v>
      </c>
      <c r="B43" s="15"/>
      <c r="C43" s="16"/>
      <c r="D43" s="15" t="s">
        <v>57</v>
      </c>
      <c r="E43" s="16"/>
      <c r="F43" s="17">
        <v>326941</v>
      </c>
      <c r="G43" s="18">
        <v>2.7</v>
      </c>
      <c r="H43" s="19">
        <v>305.89999999999998</v>
      </c>
      <c r="I43" s="20">
        <v>96.5</v>
      </c>
      <c r="J43" s="14"/>
    </row>
    <row r="44" spans="1:10" ht="18.75" customHeight="1" x14ac:dyDescent="0.2">
      <c r="A44" s="36"/>
      <c r="B44" s="42" t="s">
        <v>58</v>
      </c>
      <c r="C44" s="16"/>
      <c r="D44" s="15" t="s">
        <v>59</v>
      </c>
      <c r="E44" s="16"/>
      <c r="F44" s="17">
        <v>326941</v>
      </c>
      <c r="G44" s="18">
        <v>2.7</v>
      </c>
      <c r="H44" s="19">
        <v>305.89999999999998</v>
      </c>
      <c r="I44" s="20">
        <v>96.6</v>
      </c>
      <c r="J44" s="14"/>
    </row>
    <row r="45" spans="1:10" ht="18.75" customHeight="1" x14ac:dyDescent="0.2">
      <c r="A45" s="36"/>
      <c r="B45" s="43"/>
      <c r="C45" s="37" t="s">
        <v>60</v>
      </c>
      <c r="D45" s="36"/>
      <c r="E45" s="37" t="str">
        <f>PROPER("NAPO")</f>
        <v>Napo</v>
      </c>
      <c r="F45" s="38">
        <v>326941</v>
      </c>
      <c r="G45" s="39" t="s">
        <v>15</v>
      </c>
      <c r="H45" s="40" t="s">
        <v>15</v>
      </c>
      <c r="I45" s="41" t="s">
        <v>15</v>
      </c>
      <c r="J45" s="14"/>
    </row>
    <row r="46" spans="1:10" ht="18.75" customHeight="1" x14ac:dyDescent="0.2">
      <c r="A46" s="15" t="s">
        <v>61</v>
      </c>
      <c r="B46" s="15"/>
      <c r="C46" s="16"/>
      <c r="D46" s="15" t="s">
        <v>62</v>
      </c>
      <c r="E46" s="16"/>
      <c r="F46" s="17">
        <v>39040</v>
      </c>
      <c r="G46" s="18">
        <v>0.3</v>
      </c>
      <c r="H46" s="19">
        <v>97.4</v>
      </c>
      <c r="I46" s="20">
        <v>306.89999999999998</v>
      </c>
      <c r="J46" s="14"/>
    </row>
    <row r="47" spans="1:10" ht="18.75" customHeight="1" x14ac:dyDescent="0.2">
      <c r="A47" s="36"/>
      <c r="B47" s="42" t="s">
        <v>63</v>
      </c>
      <c r="C47" s="16"/>
      <c r="D47" s="15" t="s">
        <v>64</v>
      </c>
      <c r="E47" s="16"/>
      <c r="F47" s="17">
        <v>39040</v>
      </c>
      <c r="G47" s="18">
        <v>0.3</v>
      </c>
      <c r="H47" s="19">
        <v>97.4</v>
      </c>
      <c r="I47" s="20">
        <v>306.89999999999998</v>
      </c>
      <c r="J47" s="14"/>
    </row>
    <row r="48" spans="1:10" s="8" customFormat="1" ht="18.75" customHeight="1" x14ac:dyDescent="0.2">
      <c r="A48" s="21"/>
      <c r="B48" s="56"/>
      <c r="C48" s="22" t="s">
        <v>65</v>
      </c>
      <c r="D48" s="21"/>
      <c r="E48" s="22" t="str">
        <f>PROPER("WANDOO")</f>
        <v>Wandoo</v>
      </c>
      <c r="F48" s="10">
        <v>39040</v>
      </c>
      <c r="G48" s="23" t="s">
        <v>15</v>
      </c>
      <c r="H48" s="24" t="s">
        <v>15</v>
      </c>
      <c r="I48" s="25" t="s">
        <v>15</v>
      </c>
      <c r="J48" s="14"/>
    </row>
    <row r="49" spans="1:9" ht="18.75" customHeight="1" x14ac:dyDescent="0.2">
      <c r="A49" s="26"/>
      <c r="B49" s="26"/>
      <c r="C49" s="8"/>
      <c r="D49" s="8"/>
      <c r="E49" s="27"/>
      <c r="F49" s="28"/>
      <c r="G49" s="29"/>
      <c r="H49" s="30"/>
      <c r="I49" s="35" t="s">
        <v>9</v>
      </c>
    </row>
    <row r="50" spans="1:9" ht="18.75" customHeight="1" x14ac:dyDescent="0.2">
      <c r="A50" s="26"/>
      <c r="B50" s="26"/>
      <c r="C50" s="8"/>
      <c r="D50" s="8"/>
      <c r="E50" s="27"/>
      <c r="F50" s="28"/>
      <c r="G50" s="29"/>
      <c r="H50" s="30"/>
      <c r="I50" s="30"/>
    </row>
    <row r="51" spans="1:9" ht="18.75" customHeight="1" x14ac:dyDescent="0.2">
      <c r="A51" s="8"/>
      <c r="B51" s="31"/>
      <c r="C51" s="26"/>
      <c r="D51" s="26"/>
      <c r="E51" s="26"/>
      <c r="F51" s="28"/>
      <c r="G51" s="32"/>
      <c r="H51" s="33"/>
      <c r="I51" s="33"/>
    </row>
    <row r="52" spans="1:9" x14ac:dyDescent="0.2">
      <c r="F52" s="34"/>
      <c r="G52" s="7"/>
      <c r="H52" s="7"/>
      <c r="I52" s="7"/>
    </row>
    <row r="53" spans="1:9" x14ac:dyDescent="0.2">
      <c r="F53" s="34"/>
      <c r="G53" s="7"/>
      <c r="H53" s="7"/>
      <c r="I53" s="7"/>
    </row>
    <row r="54" spans="1:9" x14ac:dyDescent="0.2">
      <c r="F54" s="34"/>
      <c r="G54" s="7"/>
      <c r="H54" s="7"/>
      <c r="I54" s="7"/>
    </row>
    <row r="55" spans="1:9" x14ac:dyDescent="0.2">
      <c r="F55" s="34"/>
      <c r="G55" s="34"/>
      <c r="H55" s="34"/>
      <c r="I55" s="34"/>
    </row>
    <row r="56" spans="1:9" x14ac:dyDescent="0.2">
      <c r="F56" s="34"/>
      <c r="G56" s="34"/>
      <c r="H56" s="34"/>
      <c r="I56" s="34"/>
    </row>
    <row r="57" spans="1:9" x14ac:dyDescent="0.2">
      <c r="F57" s="34"/>
      <c r="G57" s="34"/>
      <c r="H57" s="34"/>
      <c r="I57" s="34"/>
    </row>
    <row r="58" spans="1:9" x14ac:dyDescent="0.2">
      <c r="F58" s="34"/>
      <c r="G58" s="34"/>
      <c r="H58" s="34"/>
      <c r="I58" s="34"/>
    </row>
    <row r="59" spans="1:9" x14ac:dyDescent="0.2">
      <c r="F59" s="34"/>
      <c r="G59" s="34"/>
      <c r="H59" s="34"/>
      <c r="I59" s="34"/>
    </row>
    <row r="60" spans="1:9" x14ac:dyDescent="0.2">
      <c r="F60" s="34"/>
      <c r="G60" s="34"/>
      <c r="H60" s="34"/>
      <c r="I60" s="34"/>
    </row>
    <row r="61" spans="1:9" x14ac:dyDescent="0.2">
      <c r="F61" s="34"/>
      <c r="G61" s="34"/>
      <c r="H61" s="34"/>
      <c r="I61" s="34"/>
    </row>
    <row r="62" spans="1:9" x14ac:dyDescent="0.2">
      <c r="F62" s="34"/>
      <c r="G62" s="34"/>
      <c r="H62" s="34"/>
      <c r="I62" s="34"/>
    </row>
    <row r="63" spans="1:9" x14ac:dyDescent="0.2">
      <c r="F63" s="34"/>
      <c r="G63" s="34"/>
      <c r="H63" s="34"/>
      <c r="I63" s="34"/>
    </row>
    <row r="64" spans="1:9" x14ac:dyDescent="0.2">
      <c r="F64" s="34"/>
      <c r="G64" s="34"/>
      <c r="H64" s="34"/>
      <c r="I64" s="34"/>
    </row>
    <row r="65" spans="6:9" x14ac:dyDescent="0.2">
      <c r="F65" s="34"/>
      <c r="G65" s="34"/>
      <c r="H65" s="34"/>
      <c r="I65" s="34"/>
    </row>
    <row r="66" spans="6:9" x14ac:dyDescent="0.2">
      <c r="F66" s="34"/>
      <c r="G66" s="34"/>
      <c r="H66" s="34"/>
      <c r="I66" s="34"/>
    </row>
    <row r="67" spans="6:9" x14ac:dyDescent="0.2">
      <c r="F67" s="34"/>
      <c r="G67" s="34"/>
      <c r="H67" s="34"/>
      <c r="I67" s="34"/>
    </row>
    <row r="68" spans="6:9" x14ac:dyDescent="0.2">
      <c r="F68" s="34"/>
      <c r="G68" s="34"/>
      <c r="H68" s="34"/>
      <c r="I68" s="34"/>
    </row>
    <row r="69" spans="6:9" x14ac:dyDescent="0.2">
      <c r="F69" s="34"/>
      <c r="G69" s="34"/>
      <c r="H69" s="34"/>
      <c r="I69" s="34"/>
    </row>
    <row r="70" spans="6:9" x14ac:dyDescent="0.2">
      <c r="F70" s="34"/>
      <c r="G70" s="34"/>
      <c r="H70" s="34"/>
      <c r="I70" s="34"/>
    </row>
    <row r="71" spans="6:9" x14ac:dyDescent="0.2">
      <c r="F71" s="34"/>
      <c r="G71" s="34"/>
      <c r="H71" s="34"/>
      <c r="I71" s="34"/>
    </row>
    <row r="72" spans="6:9" x14ac:dyDescent="0.2">
      <c r="F72" s="34"/>
      <c r="G72" s="34"/>
      <c r="H72" s="34"/>
      <c r="I72" s="34"/>
    </row>
    <row r="73" spans="6:9" x14ac:dyDescent="0.2">
      <c r="F73" s="34"/>
      <c r="G73" s="34"/>
      <c r="H73" s="34"/>
      <c r="I73" s="34"/>
    </row>
    <row r="74" spans="6:9" x14ac:dyDescent="0.2">
      <c r="F74" s="34"/>
      <c r="G74" s="34"/>
      <c r="H74" s="34"/>
      <c r="I74" s="34"/>
    </row>
    <row r="75" spans="6:9" x14ac:dyDescent="0.2">
      <c r="F75" s="34"/>
      <c r="G75" s="34"/>
      <c r="H75" s="34"/>
      <c r="I75" s="34"/>
    </row>
    <row r="76" spans="6:9" x14ac:dyDescent="0.2">
      <c r="F76" s="34"/>
      <c r="G76" s="34"/>
      <c r="H76" s="34"/>
      <c r="I76" s="34"/>
    </row>
    <row r="77" spans="6:9" x14ac:dyDescent="0.2">
      <c r="F77" s="34"/>
      <c r="G77" s="34"/>
      <c r="H77" s="34"/>
      <c r="I77" s="34"/>
    </row>
    <row r="78" spans="6:9" x14ac:dyDescent="0.2">
      <c r="F78" s="34"/>
      <c r="G78" s="34"/>
      <c r="H78" s="34"/>
      <c r="I78" s="34"/>
    </row>
    <row r="79" spans="6:9" x14ac:dyDescent="0.2">
      <c r="F79" s="34"/>
      <c r="G79" s="34"/>
      <c r="H79" s="34"/>
      <c r="I79" s="34"/>
    </row>
    <row r="80" spans="6:9" x14ac:dyDescent="0.2">
      <c r="F80" s="34"/>
      <c r="G80" s="34"/>
      <c r="H80" s="34"/>
      <c r="I80" s="34"/>
    </row>
    <row r="81" spans="6:9" x14ac:dyDescent="0.2">
      <c r="F81" s="34"/>
      <c r="G81" s="34"/>
      <c r="H81" s="34"/>
      <c r="I81" s="34"/>
    </row>
    <row r="82" spans="6:9" x14ac:dyDescent="0.2">
      <c r="F82" s="34"/>
      <c r="G82" s="34"/>
      <c r="H82" s="34"/>
      <c r="I82" s="34"/>
    </row>
    <row r="83" spans="6:9" x14ac:dyDescent="0.2">
      <c r="F83" s="34"/>
      <c r="G83" s="34"/>
      <c r="H83" s="34"/>
      <c r="I83" s="34"/>
    </row>
    <row r="84" spans="6:9" x14ac:dyDescent="0.2">
      <c r="F84" s="34"/>
      <c r="G84" s="34"/>
      <c r="H84" s="34"/>
      <c r="I84" s="34"/>
    </row>
    <row r="85" spans="6:9" x14ac:dyDescent="0.2">
      <c r="F85" s="34"/>
      <c r="G85" s="34"/>
      <c r="H85" s="34"/>
      <c r="I85" s="34"/>
    </row>
    <row r="86" spans="6:9" x14ac:dyDescent="0.2">
      <c r="F86" s="34"/>
      <c r="G86" s="34"/>
      <c r="H86" s="34"/>
      <c r="I86" s="34"/>
    </row>
    <row r="87" spans="6:9" x14ac:dyDescent="0.2">
      <c r="F87" s="34"/>
      <c r="G87" s="34"/>
      <c r="H87" s="34"/>
      <c r="I87" s="34"/>
    </row>
    <row r="88" spans="6:9" x14ac:dyDescent="0.2">
      <c r="F88" s="34"/>
      <c r="G88" s="34"/>
      <c r="H88" s="34"/>
      <c r="I88" s="34"/>
    </row>
    <row r="89" spans="6:9" x14ac:dyDescent="0.2">
      <c r="F89" s="34"/>
      <c r="G89" s="34"/>
      <c r="H89" s="34"/>
      <c r="I89" s="34"/>
    </row>
    <row r="90" spans="6:9" x14ac:dyDescent="0.2">
      <c r="F90" s="34"/>
      <c r="G90" s="34"/>
      <c r="H90" s="34"/>
      <c r="I90" s="34"/>
    </row>
    <row r="91" spans="6:9" x14ac:dyDescent="0.2">
      <c r="F91" s="34"/>
      <c r="G91" s="34"/>
      <c r="H91" s="34"/>
      <c r="I91" s="34"/>
    </row>
    <row r="92" spans="6:9" x14ac:dyDescent="0.2">
      <c r="F92" s="34"/>
      <c r="G92" s="34"/>
      <c r="H92" s="34"/>
      <c r="I92" s="34"/>
    </row>
    <row r="93" spans="6:9" x14ac:dyDescent="0.2">
      <c r="F93" s="34"/>
      <c r="G93" s="34"/>
      <c r="H93" s="34"/>
      <c r="I93" s="34"/>
    </row>
    <row r="94" spans="6:9" x14ac:dyDescent="0.2">
      <c r="F94" s="34"/>
      <c r="G94" s="34"/>
      <c r="H94" s="34"/>
      <c r="I94" s="34"/>
    </row>
    <row r="95" spans="6:9" x14ac:dyDescent="0.2">
      <c r="F95" s="34"/>
      <c r="G95" s="34"/>
      <c r="H95" s="34"/>
      <c r="I95" s="34"/>
    </row>
    <row r="96" spans="6:9" x14ac:dyDescent="0.2">
      <c r="F96" s="34"/>
      <c r="G96" s="34"/>
      <c r="H96" s="34"/>
      <c r="I96" s="34"/>
    </row>
    <row r="97" spans="6:9" x14ac:dyDescent="0.2">
      <c r="F97" s="34"/>
      <c r="G97" s="34"/>
      <c r="H97" s="34"/>
      <c r="I97" s="34"/>
    </row>
    <row r="98" spans="6:9" x14ac:dyDescent="0.2">
      <c r="F98" s="34"/>
      <c r="G98" s="34"/>
      <c r="H98" s="34"/>
      <c r="I98" s="34"/>
    </row>
    <row r="99" spans="6:9" x14ac:dyDescent="0.2">
      <c r="F99" s="34"/>
      <c r="G99" s="34"/>
      <c r="H99" s="34"/>
      <c r="I99" s="34"/>
    </row>
    <row r="100" spans="6:9" x14ac:dyDescent="0.2">
      <c r="F100" s="34"/>
      <c r="G100" s="34"/>
      <c r="H100" s="34"/>
      <c r="I100" s="34"/>
    </row>
    <row r="101" spans="6:9" x14ac:dyDescent="0.2">
      <c r="F101" s="34"/>
      <c r="G101" s="34"/>
      <c r="H101" s="34"/>
      <c r="I101" s="34"/>
    </row>
    <row r="102" spans="6:9" x14ac:dyDescent="0.2">
      <c r="F102" s="34"/>
      <c r="G102" s="34"/>
      <c r="H102" s="34"/>
      <c r="I102" s="34"/>
    </row>
    <row r="103" spans="6:9" x14ac:dyDescent="0.2">
      <c r="F103" s="34"/>
      <c r="G103" s="34"/>
      <c r="H103" s="34"/>
      <c r="I103" s="34"/>
    </row>
    <row r="104" spans="6:9" x14ac:dyDescent="0.2">
      <c r="F104" s="34"/>
      <c r="G104" s="34"/>
      <c r="H104" s="34"/>
      <c r="I104" s="34"/>
    </row>
    <row r="105" spans="6:9" x14ac:dyDescent="0.2">
      <c r="F105" s="34"/>
      <c r="G105" s="34"/>
      <c r="H105" s="34"/>
      <c r="I105" s="34"/>
    </row>
    <row r="106" spans="6:9" x14ac:dyDescent="0.2">
      <c r="F106" s="34"/>
      <c r="G106" s="34"/>
      <c r="H106" s="34"/>
      <c r="I106" s="34"/>
    </row>
    <row r="107" spans="6:9" x14ac:dyDescent="0.2">
      <c r="F107" s="34"/>
      <c r="G107" s="34"/>
      <c r="H107" s="34"/>
      <c r="I107" s="34"/>
    </row>
    <row r="108" spans="6:9" x14ac:dyDescent="0.2">
      <c r="F108" s="34"/>
      <c r="G108" s="34"/>
      <c r="H108" s="34"/>
      <c r="I108" s="34"/>
    </row>
    <row r="109" spans="6:9" x14ac:dyDescent="0.2">
      <c r="F109" s="34"/>
      <c r="G109" s="34"/>
      <c r="H109" s="34"/>
      <c r="I109" s="34"/>
    </row>
    <row r="110" spans="6:9" x14ac:dyDescent="0.2">
      <c r="F110" s="34"/>
      <c r="G110" s="34"/>
      <c r="H110" s="34"/>
      <c r="I110" s="34"/>
    </row>
    <row r="111" spans="6:9" x14ac:dyDescent="0.2">
      <c r="F111" s="34"/>
      <c r="G111" s="34"/>
      <c r="H111" s="34"/>
      <c r="I111" s="34"/>
    </row>
    <row r="112" spans="6:9" x14ac:dyDescent="0.2">
      <c r="F112" s="34"/>
      <c r="G112" s="34"/>
      <c r="H112" s="34"/>
      <c r="I112" s="34"/>
    </row>
    <row r="113" spans="6:9" x14ac:dyDescent="0.2">
      <c r="F113" s="34"/>
      <c r="G113" s="34"/>
      <c r="H113" s="34"/>
      <c r="I113" s="34"/>
    </row>
    <row r="114" spans="6:9" x14ac:dyDescent="0.2">
      <c r="F114" s="34"/>
      <c r="G114" s="34"/>
      <c r="H114" s="34"/>
      <c r="I114" s="34"/>
    </row>
    <row r="115" spans="6:9" x14ac:dyDescent="0.2">
      <c r="F115" s="34"/>
      <c r="G115" s="34"/>
      <c r="H115" s="34"/>
      <c r="I115" s="34"/>
    </row>
    <row r="116" spans="6:9" x14ac:dyDescent="0.2">
      <c r="F116" s="34"/>
      <c r="G116" s="34"/>
      <c r="H116" s="34"/>
      <c r="I116" s="34"/>
    </row>
    <row r="117" spans="6:9" x14ac:dyDescent="0.2">
      <c r="F117" s="34"/>
      <c r="G117" s="34"/>
      <c r="H117" s="34"/>
      <c r="I117" s="34"/>
    </row>
    <row r="118" spans="6:9" x14ac:dyDescent="0.2">
      <c r="F118" s="34"/>
      <c r="G118" s="34"/>
      <c r="H118" s="34"/>
      <c r="I118" s="34"/>
    </row>
    <row r="119" spans="6:9" x14ac:dyDescent="0.2">
      <c r="F119" s="34"/>
      <c r="G119" s="34"/>
      <c r="H119" s="34"/>
      <c r="I119" s="34"/>
    </row>
    <row r="120" spans="6:9" x14ac:dyDescent="0.2">
      <c r="F120" s="34"/>
      <c r="G120" s="34"/>
      <c r="H120" s="34"/>
      <c r="I120" s="34"/>
    </row>
    <row r="121" spans="6:9" x14ac:dyDescent="0.2">
      <c r="F121" s="34"/>
      <c r="G121" s="34"/>
      <c r="H121" s="34"/>
      <c r="I121" s="34"/>
    </row>
    <row r="122" spans="6:9" x14ac:dyDescent="0.2">
      <c r="F122" s="34"/>
      <c r="G122" s="34"/>
      <c r="H122" s="34"/>
      <c r="I122" s="34"/>
    </row>
    <row r="123" spans="6:9" x14ac:dyDescent="0.2">
      <c r="F123" s="34"/>
      <c r="G123" s="34"/>
      <c r="H123" s="34"/>
      <c r="I123" s="34"/>
    </row>
    <row r="124" spans="6:9" x14ac:dyDescent="0.2">
      <c r="F124" s="34"/>
      <c r="G124" s="34"/>
      <c r="H124" s="34"/>
      <c r="I124" s="34"/>
    </row>
    <row r="125" spans="6:9" x14ac:dyDescent="0.2">
      <c r="F125" s="34"/>
      <c r="G125" s="34"/>
      <c r="H125" s="34"/>
      <c r="I125" s="34"/>
    </row>
    <row r="126" spans="6:9" x14ac:dyDescent="0.2">
      <c r="F126" s="34"/>
      <c r="G126" s="34"/>
      <c r="H126" s="34"/>
      <c r="I126" s="34"/>
    </row>
    <row r="127" spans="6:9" x14ac:dyDescent="0.2">
      <c r="F127" s="34"/>
      <c r="G127" s="34"/>
      <c r="H127" s="34"/>
      <c r="I127" s="34"/>
    </row>
    <row r="128" spans="6:9" x14ac:dyDescent="0.2">
      <c r="F128" s="34"/>
      <c r="G128" s="34"/>
      <c r="H128" s="34"/>
      <c r="I128" s="34"/>
    </row>
    <row r="129" spans="6:9" x14ac:dyDescent="0.2">
      <c r="F129" s="34"/>
      <c r="G129" s="34"/>
      <c r="H129" s="34"/>
      <c r="I129" s="34"/>
    </row>
    <row r="130" spans="6:9" x14ac:dyDescent="0.2">
      <c r="F130" s="34"/>
      <c r="G130" s="34"/>
      <c r="H130" s="34"/>
      <c r="I130" s="34"/>
    </row>
    <row r="131" spans="6:9" x14ac:dyDescent="0.2">
      <c r="F131" s="34"/>
      <c r="G131" s="34"/>
      <c r="H131" s="34"/>
      <c r="I131" s="34"/>
    </row>
    <row r="132" spans="6:9" x14ac:dyDescent="0.2">
      <c r="F132" s="34"/>
      <c r="G132" s="34"/>
      <c r="H132" s="34"/>
      <c r="I132" s="34"/>
    </row>
    <row r="133" spans="6:9" x14ac:dyDescent="0.2">
      <c r="F133" s="34"/>
      <c r="G133" s="34"/>
      <c r="H133" s="34"/>
      <c r="I133" s="34"/>
    </row>
    <row r="134" spans="6:9" x14ac:dyDescent="0.2">
      <c r="F134" s="34"/>
      <c r="G134" s="34"/>
      <c r="H134" s="34"/>
      <c r="I134" s="34"/>
    </row>
    <row r="135" spans="6:9" x14ac:dyDescent="0.2">
      <c r="F135" s="34"/>
      <c r="G135" s="34"/>
      <c r="H135" s="34"/>
      <c r="I135" s="34"/>
    </row>
    <row r="136" spans="6:9" x14ac:dyDescent="0.2">
      <c r="F136" s="34"/>
      <c r="G136" s="34"/>
      <c r="H136" s="34"/>
      <c r="I136" s="34"/>
    </row>
    <row r="137" spans="6:9" x14ac:dyDescent="0.2">
      <c r="F137" s="34"/>
      <c r="G137" s="34"/>
      <c r="H137" s="34"/>
      <c r="I137" s="34"/>
    </row>
    <row r="138" spans="6:9" x14ac:dyDescent="0.2">
      <c r="F138" s="34"/>
      <c r="G138" s="34"/>
      <c r="H138" s="34"/>
      <c r="I138" s="34"/>
    </row>
    <row r="139" spans="6:9" x14ac:dyDescent="0.2">
      <c r="F139" s="34"/>
      <c r="G139" s="34"/>
      <c r="H139" s="34"/>
      <c r="I139" s="34"/>
    </row>
    <row r="140" spans="6:9" x14ac:dyDescent="0.2">
      <c r="F140" s="34"/>
      <c r="G140" s="34"/>
      <c r="H140" s="34"/>
      <c r="I140" s="34"/>
    </row>
    <row r="141" spans="6:9" x14ac:dyDescent="0.2">
      <c r="F141" s="34"/>
      <c r="G141" s="34"/>
      <c r="H141" s="34"/>
      <c r="I141" s="34"/>
    </row>
    <row r="142" spans="6:9" x14ac:dyDescent="0.2">
      <c r="F142" s="34"/>
      <c r="G142" s="34"/>
      <c r="H142" s="34"/>
      <c r="I142" s="34"/>
    </row>
    <row r="143" spans="6:9" x14ac:dyDescent="0.2">
      <c r="F143" s="34"/>
      <c r="G143" s="34"/>
      <c r="H143" s="34"/>
      <c r="I143" s="34"/>
    </row>
    <row r="144" spans="6:9" x14ac:dyDescent="0.2">
      <c r="F144" s="34"/>
      <c r="G144" s="34"/>
      <c r="H144" s="34"/>
      <c r="I144" s="34"/>
    </row>
    <row r="145" spans="6:9" x14ac:dyDescent="0.2">
      <c r="F145" s="34"/>
      <c r="G145" s="34"/>
      <c r="H145" s="34"/>
      <c r="I145" s="34"/>
    </row>
    <row r="146" spans="6:9" x14ac:dyDescent="0.2">
      <c r="F146" s="34"/>
      <c r="G146" s="34"/>
      <c r="H146" s="34"/>
      <c r="I146" s="34"/>
    </row>
    <row r="147" spans="6:9" x14ac:dyDescent="0.2">
      <c r="F147" s="34"/>
      <c r="G147" s="34"/>
      <c r="H147" s="34"/>
      <c r="I147" s="34"/>
    </row>
    <row r="148" spans="6:9" x14ac:dyDescent="0.2">
      <c r="F148" s="34"/>
      <c r="G148" s="34"/>
      <c r="H148" s="34"/>
      <c r="I148" s="34"/>
    </row>
    <row r="149" spans="6:9" x14ac:dyDescent="0.2">
      <c r="F149" s="34"/>
      <c r="G149" s="34"/>
      <c r="H149" s="34"/>
      <c r="I149" s="34"/>
    </row>
    <row r="150" spans="6:9" x14ac:dyDescent="0.2">
      <c r="F150" s="34"/>
      <c r="G150" s="34"/>
      <c r="H150" s="34"/>
      <c r="I150" s="34"/>
    </row>
    <row r="151" spans="6:9" x14ac:dyDescent="0.2">
      <c r="F151" s="34"/>
      <c r="G151" s="34"/>
      <c r="H151" s="34"/>
      <c r="I151" s="34"/>
    </row>
    <row r="152" spans="6:9" x14ac:dyDescent="0.2">
      <c r="F152" s="34"/>
      <c r="G152" s="34"/>
      <c r="H152" s="34"/>
      <c r="I152" s="34"/>
    </row>
    <row r="153" spans="6:9" x14ac:dyDescent="0.2">
      <c r="F153" s="34"/>
      <c r="G153" s="34"/>
      <c r="H153" s="34"/>
      <c r="I153" s="34"/>
    </row>
    <row r="154" spans="6:9" x14ac:dyDescent="0.2">
      <c r="F154" s="34"/>
      <c r="G154" s="34"/>
      <c r="H154" s="34"/>
      <c r="I154" s="34"/>
    </row>
    <row r="155" spans="6:9" x14ac:dyDescent="0.2">
      <c r="F155" s="34"/>
      <c r="G155" s="34"/>
      <c r="H155" s="34"/>
      <c r="I155" s="34"/>
    </row>
    <row r="156" spans="6:9" x14ac:dyDescent="0.2">
      <c r="F156" s="34"/>
      <c r="G156" s="34"/>
      <c r="H156" s="34"/>
      <c r="I156" s="34"/>
    </row>
    <row r="157" spans="6:9" x14ac:dyDescent="0.2">
      <c r="F157" s="34"/>
      <c r="G157" s="34"/>
      <c r="H157" s="34"/>
      <c r="I157" s="34"/>
    </row>
  </sheetData>
  <mergeCells count="12">
    <mergeCell ref="H2:H3"/>
    <mergeCell ref="I2:I3"/>
    <mergeCell ref="A34:E35"/>
    <mergeCell ref="F34:F35"/>
    <mergeCell ref="G34:G35"/>
    <mergeCell ref="H34:H35"/>
    <mergeCell ref="I34:I35"/>
    <mergeCell ref="A4:C4"/>
    <mergeCell ref="D4:E4"/>
    <mergeCell ref="A2:E3"/>
    <mergeCell ref="F2:F3"/>
    <mergeCell ref="G2:G3"/>
  </mergeCells>
  <phoneticPr fontId="2"/>
  <pageMargins left="0.59" right="0.59055118110236227" top="0.59055118110236227" bottom="0.59055118110236227" header="0.51181102362204722" footer="0.51181102362204722"/>
  <pageSetup paperSize="9" scale="70" orientation="portrait" r:id="rId1"/>
  <headerFooter alignWithMargins="0"/>
  <rowBreaks count="1" manualBreakCount="1">
    <brk id="32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80"/>
  <sheetViews>
    <sheetView zoomScaleNormal="100" workbookViewId="0"/>
  </sheetViews>
  <sheetFormatPr defaultColWidth="8" defaultRowHeight="12" x14ac:dyDescent="0.2"/>
  <cols>
    <col min="1" max="1" width="7.36328125" style="9" customWidth="1"/>
    <col min="2" max="3" width="6.26953125" style="9" customWidth="1"/>
    <col min="4" max="7" width="12" style="9" customWidth="1"/>
    <col min="8" max="8" width="10.36328125" style="9" customWidth="1"/>
    <col min="9" max="9" width="11.90625" style="9" customWidth="1"/>
    <col min="10" max="11" width="9.36328125" style="9" customWidth="1"/>
    <col min="12" max="16384" width="8" style="9"/>
  </cols>
  <sheetData>
    <row r="1" spans="1:11" s="2" customFormat="1" ht="18.75" customHeight="1" x14ac:dyDescent="0.2">
      <c r="A1" s="57" t="s">
        <v>66</v>
      </c>
      <c r="B1" s="58"/>
      <c r="C1" s="5"/>
      <c r="D1" s="5"/>
      <c r="E1" s="5"/>
      <c r="F1" s="4"/>
      <c r="G1" s="5"/>
      <c r="H1" s="5"/>
      <c r="I1" s="5"/>
      <c r="J1" s="5" t="s">
        <v>67</v>
      </c>
      <c r="K1" s="5" t="s">
        <v>68</v>
      </c>
    </row>
    <row r="2" spans="1:11" s="62" customFormat="1" ht="15" customHeight="1" x14ac:dyDescent="0.2">
      <c r="A2" s="59"/>
      <c r="B2" s="59"/>
      <c r="C2" s="60"/>
      <c r="D2" s="299" t="s">
        <v>69</v>
      </c>
      <c r="E2" s="300"/>
      <c r="F2" s="61" t="s">
        <v>70</v>
      </c>
      <c r="G2" s="59" t="s">
        <v>71</v>
      </c>
      <c r="H2" s="301" t="s">
        <v>72</v>
      </c>
      <c r="I2" s="301" t="s">
        <v>73</v>
      </c>
      <c r="J2" s="303" t="s">
        <v>74</v>
      </c>
      <c r="K2" s="304"/>
    </row>
    <row r="3" spans="1:11" s="62" customFormat="1" ht="15" customHeight="1" x14ac:dyDescent="0.2">
      <c r="A3" s="293" t="s">
        <v>75</v>
      </c>
      <c r="B3" s="293"/>
      <c r="C3" s="294"/>
      <c r="D3" s="63" t="s">
        <v>76</v>
      </c>
      <c r="E3" s="61" t="s">
        <v>77</v>
      </c>
      <c r="F3" s="63" t="s">
        <v>78</v>
      </c>
      <c r="G3" s="64" t="s">
        <v>79</v>
      </c>
      <c r="H3" s="302"/>
      <c r="I3" s="302"/>
      <c r="J3" s="305"/>
      <c r="K3" s="305"/>
    </row>
    <row r="4" spans="1:11" s="62" customFormat="1" ht="15" customHeight="1" x14ac:dyDescent="0.2">
      <c r="A4" s="63"/>
      <c r="B4" s="63"/>
      <c r="C4" s="65"/>
      <c r="D4" s="63"/>
      <c r="E4" s="64"/>
      <c r="F4" s="64" t="s">
        <v>80</v>
      </c>
      <c r="G4" s="63" t="s">
        <v>81</v>
      </c>
      <c r="H4" s="64"/>
      <c r="I4" s="64"/>
      <c r="J4" s="66"/>
      <c r="K4" s="66"/>
    </row>
    <row r="5" spans="1:11" s="62" customFormat="1" ht="30" customHeight="1" x14ac:dyDescent="0.2">
      <c r="A5" s="63"/>
      <c r="B5" s="63"/>
      <c r="C5" s="65"/>
      <c r="D5" s="63" t="s">
        <v>82</v>
      </c>
      <c r="E5" s="64" t="s">
        <v>83</v>
      </c>
      <c r="F5" s="67" t="s">
        <v>84</v>
      </c>
      <c r="G5" s="63" t="s">
        <v>85</v>
      </c>
      <c r="H5" s="64" t="s">
        <v>86</v>
      </c>
      <c r="I5" s="68" t="s">
        <v>87</v>
      </c>
      <c r="J5" s="63"/>
      <c r="K5" s="63"/>
    </row>
    <row r="6" spans="1:11" ht="30" customHeight="1" x14ac:dyDescent="0.2">
      <c r="A6" s="295" t="s">
        <v>88</v>
      </c>
      <c r="B6" s="296"/>
      <c r="C6" s="296"/>
      <c r="D6" s="69">
        <v>12336695</v>
      </c>
      <c r="E6" s="69">
        <v>2063037</v>
      </c>
      <c r="F6" s="69">
        <v>12999035</v>
      </c>
      <c r="G6" s="69">
        <v>36776</v>
      </c>
      <c r="H6" s="69">
        <v>2049157</v>
      </c>
      <c r="I6" s="69">
        <v>10674716</v>
      </c>
      <c r="J6" s="70" t="s">
        <v>89</v>
      </c>
      <c r="K6" s="70"/>
    </row>
    <row r="7" spans="1:11" ht="30" customHeight="1" x14ac:dyDescent="0.2">
      <c r="A7" s="306" t="s">
        <v>90</v>
      </c>
      <c r="B7" s="308" t="s">
        <v>91</v>
      </c>
      <c r="C7" s="308"/>
      <c r="D7" s="71">
        <v>12307451</v>
      </c>
      <c r="E7" s="71">
        <v>2038031</v>
      </c>
      <c r="F7" s="71">
        <v>12974066</v>
      </c>
      <c r="G7" s="71">
        <v>36776</v>
      </c>
      <c r="H7" s="71">
        <v>2024151</v>
      </c>
      <c r="I7" s="71">
        <v>10641136</v>
      </c>
      <c r="J7" s="72" t="s">
        <v>92</v>
      </c>
      <c r="K7" s="72"/>
    </row>
    <row r="8" spans="1:11" ht="30" customHeight="1" x14ac:dyDescent="0.2">
      <c r="A8" s="307"/>
      <c r="B8" s="309" t="s">
        <v>93</v>
      </c>
      <c r="C8" s="309"/>
      <c r="D8" s="73">
        <v>29244</v>
      </c>
      <c r="E8" s="74">
        <v>25006</v>
      </c>
      <c r="F8" s="75">
        <v>24969</v>
      </c>
      <c r="G8" s="74" t="s">
        <v>107</v>
      </c>
      <c r="H8" s="74">
        <v>25006</v>
      </c>
      <c r="I8" s="73">
        <v>33580</v>
      </c>
      <c r="J8" s="76" t="s">
        <v>94</v>
      </c>
      <c r="K8" s="76"/>
    </row>
    <row r="9" spans="1:11" ht="30" customHeight="1" x14ac:dyDescent="0.2">
      <c r="A9" s="77"/>
      <c r="B9" s="310" t="s">
        <v>95</v>
      </c>
      <c r="C9" s="310"/>
      <c r="D9" s="78">
        <v>10969808</v>
      </c>
      <c r="E9" s="79">
        <v>1975663</v>
      </c>
      <c r="F9" s="79">
        <v>12975019</v>
      </c>
      <c r="G9" s="79" t="s">
        <v>107</v>
      </c>
      <c r="H9" s="79">
        <v>311426</v>
      </c>
      <c r="I9" s="79">
        <v>8461029</v>
      </c>
      <c r="J9" s="80" t="s">
        <v>96</v>
      </c>
      <c r="K9" s="80"/>
    </row>
    <row r="10" spans="1:11" ht="30" customHeight="1" x14ac:dyDescent="0.2">
      <c r="A10" s="81"/>
      <c r="B10" s="293" t="s">
        <v>97</v>
      </c>
      <c r="C10" s="293"/>
      <c r="D10" s="78">
        <v>10955581</v>
      </c>
      <c r="E10" s="79">
        <v>1950657</v>
      </c>
      <c r="F10" s="79">
        <v>12950050</v>
      </c>
      <c r="G10" s="79" t="s">
        <v>107</v>
      </c>
      <c r="H10" s="79">
        <v>298923</v>
      </c>
      <c r="I10" s="79">
        <v>8449324</v>
      </c>
      <c r="J10" s="297" t="s">
        <v>98</v>
      </c>
      <c r="K10" s="298"/>
    </row>
    <row r="11" spans="1:11" ht="30" customHeight="1" x14ac:dyDescent="0.2">
      <c r="A11" s="81" t="s">
        <v>99</v>
      </c>
      <c r="B11" s="310" t="s">
        <v>100</v>
      </c>
      <c r="C11" s="310"/>
      <c r="D11" s="78">
        <v>1346136</v>
      </c>
      <c r="E11" s="79">
        <v>63303</v>
      </c>
      <c r="F11" s="82" t="s">
        <v>107</v>
      </c>
      <c r="G11" s="79">
        <v>36776</v>
      </c>
      <c r="H11" s="79">
        <v>1716980</v>
      </c>
      <c r="I11" s="79">
        <v>2207983</v>
      </c>
      <c r="J11" s="314" t="s">
        <v>101</v>
      </c>
      <c r="K11" s="315"/>
    </row>
    <row r="12" spans="1:11" ht="30" customHeight="1" x14ac:dyDescent="0.2">
      <c r="A12" s="316" t="s">
        <v>102</v>
      </c>
      <c r="B12" s="293" t="s">
        <v>97</v>
      </c>
      <c r="C12" s="317"/>
      <c r="D12" s="82">
        <v>1331119</v>
      </c>
      <c r="E12" s="79">
        <v>63303</v>
      </c>
      <c r="F12" s="79" t="s">
        <v>107</v>
      </c>
      <c r="G12" s="82">
        <v>36776</v>
      </c>
      <c r="H12" s="82">
        <v>1704477</v>
      </c>
      <c r="I12" s="79">
        <v>2186108</v>
      </c>
      <c r="J12" s="297" t="s">
        <v>98</v>
      </c>
      <c r="K12" s="298"/>
    </row>
    <row r="13" spans="1:11" ht="30" customHeight="1" x14ac:dyDescent="0.2">
      <c r="A13" s="316"/>
      <c r="B13" s="310" t="s">
        <v>103</v>
      </c>
      <c r="C13" s="310"/>
      <c r="D13" s="82">
        <v>20751</v>
      </c>
      <c r="E13" s="79">
        <v>24071</v>
      </c>
      <c r="F13" s="79">
        <v>24016</v>
      </c>
      <c r="G13" s="82" t="s">
        <v>107</v>
      </c>
      <c r="H13" s="82">
        <v>20751</v>
      </c>
      <c r="I13" s="79">
        <v>5704</v>
      </c>
      <c r="J13" s="314" t="s">
        <v>104</v>
      </c>
      <c r="K13" s="314"/>
    </row>
    <row r="14" spans="1:11" ht="30" customHeight="1" x14ac:dyDescent="0.2">
      <c r="A14" s="83"/>
      <c r="B14" s="293" t="s">
        <v>97</v>
      </c>
      <c r="C14" s="317"/>
      <c r="D14" s="82">
        <v>20751</v>
      </c>
      <c r="E14" s="79">
        <v>24071</v>
      </c>
      <c r="F14" s="79">
        <v>24016</v>
      </c>
      <c r="G14" s="82" t="s">
        <v>107</v>
      </c>
      <c r="H14" s="82">
        <v>20751</v>
      </c>
      <c r="I14" s="79">
        <v>5704</v>
      </c>
      <c r="J14" s="297" t="s">
        <v>98</v>
      </c>
      <c r="K14" s="298"/>
    </row>
    <row r="15" spans="1:11" ht="30" customHeight="1" x14ac:dyDescent="0.2">
      <c r="A15" s="81"/>
      <c r="B15" s="310" t="s">
        <v>105</v>
      </c>
      <c r="C15" s="310"/>
      <c r="D15" s="78" t="s">
        <v>107</v>
      </c>
      <c r="E15" s="82" t="s">
        <v>107</v>
      </c>
      <c r="F15" s="79" t="s">
        <v>107</v>
      </c>
      <c r="G15" s="79" t="s">
        <v>107</v>
      </c>
      <c r="H15" s="82" t="s">
        <v>107</v>
      </c>
      <c r="I15" s="79" t="s">
        <v>107</v>
      </c>
      <c r="J15" s="80" t="s">
        <v>106</v>
      </c>
      <c r="K15" s="80"/>
    </row>
    <row r="16" spans="1:11" ht="30" customHeight="1" x14ac:dyDescent="0.2">
      <c r="A16" s="84"/>
      <c r="B16" s="318" t="s">
        <v>97</v>
      </c>
      <c r="C16" s="319"/>
      <c r="D16" s="75" t="s">
        <v>107</v>
      </c>
      <c r="E16" s="85" t="s">
        <v>107</v>
      </c>
      <c r="F16" s="85" t="s">
        <v>107</v>
      </c>
      <c r="G16" s="75" t="s">
        <v>107</v>
      </c>
      <c r="H16" s="85" t="s">
        <v>107</v>
      </c>
      <c r="I16" s="75" t="s">
        <v>107</v>
      </c>
      <c r="J16" s="320" t="s">
        <v>98</v>
      </c>
      <c r="K16" s="321"/>
    </row>
    <row r="17" spans="1:11" s="34" customFormat="1" ht="18.75" customHeight="1" x14ac:dyDescent="0.2">
      <c r="A17" s="86"/>
      <c r="B17" s="86"/>
      <c r="C17" s="86"/>
      <c r="D17" s="86"/>
      <c r="E17" s="86"/>
      <c r="F17" s="86"/>
      <c r="G17" s="311" t="s">
        <v>9</v>
      </c>
      <c r="H17" s="312"/>
      <c r="I17" s="313"/>
      <c r="J17" s="313"/>
      <c r="K17" s="313"/>
    </row>
    <row r="18" spans="1:11" s="34" customFormat="1" ht="18.75" customHeight="1" x14ac:dyDescent="0.2">
      <c r="E18" s="87"/>
    </row>
    <row r="19" spans="1:11" x14ac:dyDescent="0.2">
      <c r="G19" s="87"/>
    </row>
    <row r="21" spans="1:11" x14ac:dyDescent="0.2">
      <c r="F21" s="87"/>
    </row>
    <row r="23" spans="1:11" x14ac:dyDescent="0.2">
      <c r="F23" s="8"/>
      <c r="G23" s="8"/>
      <c r="H23" s="8"/>
    </row>
    <row r="24" spans="1:11" x14ac:dyDescent="0.2">
      <c r="F24" s="8"/>
      <c r="G24" s="87"/>
      <c r="H24" s="8"/>
      <c r="I24" s="8"/>
    </row>
    <row r="25" spans="1:11" x14ac:dyDescent="0.2">
      <c r="E25" s="8"/>
      <c r="F25" s="87"/>
      <c r="G25" s="8"/>
      <c r="H25" s="87"/>
      <c r="I25" s="8"/>
    </row>
    <row r="26" spans="1:11" x14ac:dyDescent="0.2">
      <c r="E26" s="8"/>
      <c r="F26" s="8"/>
      <c r="G26" s="8"/>
    </row>
    <row r="80" ht="5.25" customHeight="1" x14ac:dyDescent="0.2"/>
  </sheetData>
  <mergeCells count="25">
    <mergeCell ref="G17:K17"/>
    <mergeCell ref="B11:C11"/>
    <mergeCell ref="J11:K11"/>
    <mergeCell ref="A12:A13"/>
    <mergeCell ref="B12:C12"/>
    <mergeCell ref="J12:K12"/>
    <mergeCell ref="B13:C13"/>
    <mergeCell ref="J13:K13"/>
    <mergeCell ref="B14:C14"/>
    <mergeCell ref="J14:K14"/>
    <mergeCell ref="B15:C15"/>
    <mergeCell ref="B16:C16"/>
    <mergeCell ref="J16:K16"/>
    <mergeCell ref="A3:C3"/>
    <mergeCell ref="A6:C6"/>
    <mergeCell ref="J10:K10"/>
    <mergeCell ref="D2:E2"/>
    <mergeCell ref="H2:H3"/>
    <mergeCell ref="I2:I3"/>
    <mergeCell ref="J2:K3"/>
    <mergeCell ref="A7:A8"/>
    <mergeCell ref="B7:C7"/>
    <mergeCell ref="B8:C8"/>
    <mergeCell ref="B9:C9"/>
    <mergeCell ref="B10:C10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S76"/>
  <sheetViews>
    <sheetView zoomScaleNormal="100" workbookViewId="0"/>
  </sheetViews>
  <sheetFormatPr defaultColWidth="8" defaultRowHeight="12" x14ac:dyDescent="0.2"/>
  <cols>
    <col min="1" max="1" width="3.26953125" style="9" customWidth="1"/>
    <col min="2" max="2" width="15.6328125" style="9" customWidth="1"/>
    <col min="3" max="11" width="9.7265625" style="9" customWidth="1"/>
    <col min="12" max="12" width="10.7265625" style="9" customWidth="1"/>
    <col min="13" max="18" width="9.7265625" style="9" customWidth="1"/>
    <col min="19" max="19" width="28.453125" style="9" customWidth="1"/>
    <col min="20" max="16384" width="8" style="9"/>
  </cols>
  <sheetData>
    <row r="1" spans="1:19" s="2" customFormat="1" ht="18.75" customHeight="1" x14ac:dyDescent="0.2">
      <c r="A1" s="88" t="s">
        <v>108</v>
      </c>
      <c r="B1" s="88"/>
      <c r="G1" s="89"/>
      <c r="S1" s="90"/>
    </row>
    <row r="2" spans="1:19" s="2" customFormat="1" ht="18.75" customHeight="1" thickBot="1" x14ac:dyDescent="0.25">
      <c r="A2" s="91" t="s">
        <v>109</v>
      </c>
      <c r="B2" s="91"/>
      <c r="C2" s="91"/>
      <c r="D2" s="92"/>
      <c r="E2" s="92"/>
      <c r="F2" s="92"/>
      <c r="G2" s="92"/>
      <c r="H2" s="92"/>
      <c r="I2" s="92"/>
      <c r="J2" s="92"/>
      <c r="K2" s="93"/>
      <c r="L2" s="94"/>
      <c r="M2" s="94"/>
      <c r="N2" s="94"/>
      <c r="O2" s="95"/>
      <c r="P2" s="94"/>
      <c r="Q2" s="92"/>
      <c r="R2" s="94"/>
      <c r="S2" s="96" t="s">
        <v>110</v>
      </c>
    </row>
    <row r="3" spans="1:19" s="34" customFormat="1" ht="15" customHeight="1" x14ac:dyDescent="0.2">
      <c r="A3" s="97"/>
      <c r="B3" s="98"/>
      <c r="C3" s="97"/>
      <c r="D3" s="99"/>
      <c r="E3" s="99"/>
      <c r="F3" s="99"/>
      <c r="G3" s="99"/>
      <c r="H3" s="99"/>
      <c r="I3" s="99"/>
      <c r="J3" s="99"/>
      <c r="K3" s="99"/>
      <c r="L3" s="98"/>
      <c r="M3" s="100"/>
      <c r="N3" s="100"/>
      <c r="O3" s="101"/>
      <c r="P3" s="100"/>
      <c r="Q3" s="97"/>
      <c r="R3" s="97"/>
      <c r="S3" s="102"/>
    </row>
    <row r="4" spans="1:19" s="34" customFormat="1" ht="15" customHeight="1" x14ac:dyDescent="0.2">
      <c r="A4" s="322" t="s">
        <v>111</v>
      </c>
      <c r="B4" s="323"/>
      <c r="C4" s="103" t="s">
        <v>112</v>
      </c>
      <c r="D4" s="104" t="s">
        <v>113</v>
      </c>
      <c r="E4" s="104" t="s">
        <v>114</v>
      </c>
      <c r="F4" s="104" t="s">
        <v>115</v>
      </c>
      <c r="G4" s="104" t="s">
        <v>116</v>
      </c>
      <c r="H4" s="104" t="s">
        <v>117</v>
      </c>
      <c r="I4" s="104" t="s">
        <v>118</v>
      </c>
      <c r="J4" s="105"/>
      <c r="K4" s="105"/>
      <c r="L4" s="106" t="s">
        <v>119</v>
      </c>
      <c r="M4" s="104" t="s">
        <v>120</v>
      </c>
      <c r="N4" s="104" t="s">
        <v>121</v>
      </c>
      <c r="O4" s="107" t="s">
        <v>122</v>
      </c>
      <c r="P4" s="108" t="s">
        <v>123</v>
      </c>
      <c r="Q4" s="105"/>
      <c r="R4" s="109"/>
      <c r="S4" s="103"/>
    </row>
    <row r="5" spans="1:19" s="34" customFormat="1" ht="15" customHeight="1" x14ac:dyDescent="0.2">
      <c r="A5" s="103"/>
      <c r="B5" s="106"/>
      <c r="C5" s="103"/>
      <c r="D5" s="104" t="s">
        <v>124</v>
      </c>
      <c r="E5" s="104" t="s">
        <v>124</v>
      </c>
      <c r="F5" s="104" t="s">
        <v>125</v>
      </c>
      <c r="G5" s="104"/>
      <c r="H5" s="104"/>
      <c r="I5" s="104" t="s">
        <v>124</v>
      </c>
      <c r="J5" s="104" t="s">
        <v>126</v>
      </c>
      <c r="K5" s="110" t="s">
        <v>127</v>
      </c>
      <c r="L5" s="106"/>
      <c r="M5" s="107"/>
      <c r="N5" s="107"/>
      <c r="O5" s="107"/>
      <c r="P5" s="107"/>
      <c r="Q5" s="107" t="s">
        <v>128</v>
      </c>
      <c r="R5" s="107" t="s">
        <v>129</v>
      </c>
      <c r="S5" s="103"/>
    </row>
    <row r="6" spans="1:19" s="34" customFormat="1" ht="35.15" customHeight="1" x14ac:dyDescent="0.2">
      <c r="A6" s="105"/>
      <c r="B6" s="109"/>
      <c r="C6" s="111" t="s">
        <v>130</v>
      </c>
      <c r="D6" s="112" t="s">
        <v>131</v>
      </c>
      <c r="E6" s="112" t="s">
        <v>132</v>
      </c>
      <c r="F6" s="112" t="s">
        <v>133</v>
      </c>
      <c r="G6" s="112" t="s">
        <v>134</v>
      </c>
      <c r="H6" s="112" t="s">
        <v>135</v>
      </c>
      <c r="I6" s="112" t="s">
        <v>136</v>
      </c>
      <c r="J6" s="112" t="s">
        <v>137</v>
      </c>
      <c r="K6" s="113" t="s">
        <v>138</v>
      </c>
      <c r="L6" s="114" t="s">
        <v>139</v>
      </c>
      <c r="M6" s="112" t="s">
        <v>140</v>
      </c>
      <c r="N6" s="112" t="s">
        <v>141</v>
      </c>
      <c r="O6" s="112" t="s">
        <v>142</v>
      </c>
      <c r="P6" s="112" t="s">
        <v>143</v>
      </c>
      <c r="Q6" s="112" t="s">
        <v>124</v>
      </c>
      <c r="R6" s="112" t="s">
        <v>124</v>
      </c>
      <c r="S6" s="115" t="s">
        <v>74</v>
      </c>
    </row>
    <row r="7" spans="1:19" s="34" customFormat="1" ht="15" customHeight="1" x14ac:dyDescent="0.2">
      <c r="A7" s="116"/>
      <c r="B7" s="117"/>
      <c r="C7" s="118"/>
      <c r="D7" s="118"/>
      <c r="E7" s="118"/>
      <c r="F7" s="118"/>
      <c r="G7" s="118"/>
      <c r="H7" s="118"/>
      <c r="I7" s="118"/>
      <c r="J7" s="118"/>
      <c r="K7" s="119"/>
      <c r="L7" s="120"/>
      <c r="M7" s="118"/>
      <c r="N7" s="118"/>
      <c r="O7" s="118"/>
      <c r="P7" s="118"/>
      <c r="Q7" s="118"/>
      <c r="R7" s="118"/>
      <c r="S7" s="121"/>
    </row>
    <row r="8" spans="1:19" s="34" customFormat="1" ht="45" customHeight="1" x14ac:dyDescent="0.2">
      <c r="A8" s="324" t="s">
        <v>144</v>
      </c>
      <c r="B8" s="325"/>
      <c r="C8" s="122">
        <v>9850285</v>
      </c>
      <c r="D8" s="122">
        <v>1564622</v>
      </c>
      <c r="E8" s="122">
        <v>1573229</v>
      </c>
      <c r="F8" s="122">
        <v>880812</v>
      </c>
      <c r="G8" s="122">
        <v>2436929</v>
      </c>
      <c r="H8" s="122">
        <v>1427790</v>
      </c>
      <c r="I8" s="122">
        <v>1966903</v>
      </c>
      <c r="J8" s="122">
        <v>745163</v>
      </c>
      <c r="K8" s="123">
        <v>1221740</v>
      </c>
      <c r="L8" s="124">
        <v>482634</v>
      </c>
      <c r="M8" s="122">
        <v>231677</v>
      </c>
      <c r="N8" s="122">
        <v>9502</v>
      </c>
      <c r="O8" s="122">
        <v>16448</v>
      </c>
      <c r="P8" s="122">
        <v>2098020</v>
      </c>
      <c r="Q8" s="122">
        <v>1447078</v>
      </c>
      <c r="R8" s="122">
        <v>650942</v>
      </c>
      <c r="S8" s="125" t="s">
        <v>145</v>
      </c>
    </row>
    <row r="9" spans="1:19" s="34" customFormat="1" ht="45" customHeight="1" x14ac:dyDescent="0.2">
      <c r="A9" s="116"/>
      <c r="B9" s="126" t="s">
        <v>146</v>
      </c>
      <c r="C9" s="127">
        <v>5198505</v>
      </c>
      <c r="D9" s="127">
        <v>739415</v>
      </c>
      <c r="E9" s="127">
        <v>1136505</v>
      </c>
      <c r="F9" s="127">
        <v>572460</v>
      </c>
      <c r="G9" s="127">
        <v>918948</v>
      </c>
      <c r="H9" s="127">
        <v>737161</v>
      </c>
      <c r="I9" s="122">
        <v>1094016</v>
      </c>
      <c r="J9" s="122">
        <v>287691</v>
      </c>
      <c r="K9" s="123">
        <v>806325</v>
      </c>
      <c r="L9" s="124">
        <v>170500</v>
      </c>
      <c r="M9" s="127">
        <v>176695</v>
      </c>
      <c r="N9" s="127" t="s">
        <v>107</v>
      </c>
      <c r="O9" s="127">
        <v>4995</v>
      </c>
      <c r="P9" s="122">
        <v>205314</v>
      </c>
      <c r="Q9" s="122">
        <v>78501</v>
      </c>
      <c r="R9" s="122">
        <v>126813</v>
      </c>
      <c r="S9" s="121" t="s">
        <v>147</v>
      </c>
    </row>
    <row r="10" spans="1:19" s="34" customFormat="1" ht="45" customHeight="1" x14ac:dyDescent="0.2">
      <c r="A10" s="116"/>
      <c r="B10" s="126" t="s">
        <v>148</v>
      </c>
      <c r="C10" s="122">
        <v>4651780</v>
      </c>
      <c r="D10" s="122">
        <v>825207</v>
      </c>
      <c r="E10" s="122">
        <v>436724</v>
      </c>
      <c r="F10" s="122">
        <v>308352</v>
      </c>
      <c r="G10" s="122">
        <v>1517981</v>
      </c>
      <c r="H10" s="122">
        <v>690629</v>
      </c>
      <c r="I10" s="122">
        <v>872887</v>
      </c>
      <c r="J10" s="122">
        <v>457472</v>
      </c>
      <c r="K10" s="123">
        <v>415415</v>
      </c>
      <c r="L10" s="124">
        <v>312134</v>
      </c>
      <c r="M10" s="122">
        <v>54982</v>
      </c>
      <c r="N10" s="122">
        <v>9502</v>
      </c>
      <c r="O10" s="122">
        <v>11453</v>
      </c>
      <c r="P10" s="122">
        <v>1892706</v>
      </c>
      <c r="Q10" s="122">
        <v>1368577</v>
      </c>
      <c r="R10" s="122">
        <v>524129</v>
      </c>
      <c r="S10" s="121" t="s">
        <v>149</v>
      </c>
    </row>
    <row r="11" spans="1:19" s="34" customFormat="1" ht="45" customHeight="1" x14ac:dyDescent="0.2">
      <c r="A11" s="324" t="s">
        <v>150</v>
      </c>
      <c r="B11" s="325"/>
      <c r="C11" s="122">
        <v>15940343</v>
      </c>
      <c r="D11" s="122">
        <v>4226215</v>
      </c>
      <c r="E11" s="122">
        <v>3470537</v>
      </c>
      <c r="F11" s="122">
        <v>865118</v>
      </c>
      <c r="G11" s="122">
        <v>1553258</v>
      </c>
      <c r="H11" s="122">
        <v>3326017</v>
      </c>
      <c r="I11" s="122">
        <v>2499198</v>
      </c>
      <c r="J11" s="122">
        <v>961412</v>
      </c>
      <c r="K11" s="123">
        <v>1537786</v>
      </c>
      <c r="L11" s="124">
        <v>220521</v>
      </c>
      <c r="M11" s="122">
        <v>172818</v>
      </c>
      <c r="N11" s="122">
        <v>6105</v>
      </c>
      <c r="O11" s="122">
        <v>3997</v>
      </c>
      <c r="P11" s="122">
        <v>1128737</v>
      </c>
      <c r="Q11" s="122">
        <v>864552</v>
      </c>
      <c r="R11" s="122">
        <v>264185</v>
      </c>
      <c r="S11" s="125" t="s">
        <v>151</v>
      </c>
    </row>
    <row r="12" spans="1:19" s="34" customFormat="1" ht="45" customHeight="1" x14ac:dyDescent="0.2">
      <c r="A12" s="116"/>
      <c r="B12" s="126" t="s">
        <v>152</v>
      </c>
      <c r="C12" s="122">
        <v>12906492</v>
      </c>
      <c r="D12" s="122">
        <v>3981761</v>
      </c>
      <c r="E12" s="122">
        <v>1319187</v>
      </c>
      <c r="F12" s="122">
        <v>761584</v>
      </c>
      <c r="G12" s="122">
        <v>1214122</v>
      </c>
      <c r="H12" s="122">
        <v>3270001</v>
      </c>
      <c r="I12" s="122">
        <v>2359837</v>
      </c>
      <c r="J12" s="122">
        <v>950631</v>
      </c>
      <c r="K12" s="123">
        <v>1409206</v>
      </c>
      <c r="L12" s="124">
        <v>216166</v>
      </c>
      <c r="M12" s="122">
        <v>163865</v>
      </c>
      <c r="N12" s="122">
        <v>5121</v>
      </c>
      <c r="O12" s="122">
        <v>3876</v>
      </c>
      <c r="P12" s="122">
        <v>237724</v>
      </c>
      <c r="Q12" s="122">
        <v>149723</v>
      </c>
      <c r="R12" s="122">
        <v>88001</v>
      </c>
      <c r="S12" s="121" t="s">
        <v>153</v>
      </c>
    </row>
    <row r="13" spans="1:19" s="34" customFormat="1" ht="45" customHeight="1" x14ac:dyDescent="0.2">
      <c r="A13" s="116"/>
      <c r="B13" s="126" t="s">
        <v>154</v>
      </c>
      <c r="C13" s="122">
        <v>2900516</v>
      </c>
      <c r="D13" s="122">
        <v>229249</v>
      </c>
      <c r="E13" s="122">
        <v>2151350</v>
      </c>
      <c r="F13" s="127">
        <v>48465</v>
      </c>
      <c r="G13" s="128">
        <v>303508</v>
      </c>
      <c r="H13" s="127">
        <v>39364</v>
      </c>
      <c r="I13" s="122">
        <v>128580</v>
      </c>
      <c r="J13" s="127" t="s">
        <v>107</v>
      </c>
      <c r="K13" s="123">
        <v>128580</v>
      </c>
      <c r="L13" s="124">
        <v>4355</v>
      </c>
      <c r="M13" s="127">
        <v>3994</v>
      </c>
      <c r="N13" s="122">
        <v>233</v>
      </c>
      <c r="O13" s="122">
        <v>121</v>
      </c>
      <c r="P13" s="122">
        <v>887588</v>
      </c>
      <c r="Q13" s="122">
        <v>714829</v>
      </c>
      <c r="R13" s="122">
        <v>172759</v>
      </c>
      <c r="S13" s="121" t="s">
        <v>155</v>
      </c>
    </row>
    <row r="14" spans="1:19" s="34" customFormat="1" ht="45" customHeight="1" x14ac:dyDescent="0.2">
      <c r="A14" s="116"/>
      <c r="B14" s="126" t="s">
        <v>156</v>
      </c>
      <c r="C14" s="122">
        <v>20506</v>
      </c>
      <c r="D14" s="127" t="s">
        <v>107</v>
      </c>
      <c r="E14" s="127" t="s">
        <v>107</v>
      </c>
      <c r="F14" s="127" t="s">
        <v>107</v>
      </c>
      <c r="G14" s="127" t="s">
        <v>107</v>
      </c>
      <c r="H14" s="127">
        <v>16652</v>
      </c>
      <c r="I14" s="122">
        <v>3854</v>
      </c>
      <c r="J14" s="127">
        <v>3854</v>
      </c>
      <c r="K14" s="123" t="s">
        <v>107</v>
      </c>
      <c r="L14" s="124" t="s">
        <v>107</v>
      </c>
      <c r="M14" s="128" t="s">
        <v>107</v>
      </c>
      <c r="N14" s="122">
        <v>751</v>
      </c>
      <c r="O14" s="127" t="s">
        <v>107</v>
      </c>
      <c r="P14" s="122">
        <v>3425</v>
      </c>
      <c r="Q14" s="127" t="s">
        <v>107</v>
      </c>
      <c r="R14" s="122">
        <v>3425</v>
      </c>
      <c r="S14" s="121" t="s">
        <v>157</v>
      </c>
    </row>
    <row r="15" spans="1:19" s="34" customFormat="1" ht="45" customHeight="1" x14ac:dyDescent="0.2">
      <c r="A15" s="116"/>
      <c r="B15" s="126" t="s">
        <v>158</v>
      </c>
      <c r="C15" s="127" t="s">
        <v>107</v>
      </c>
      <c r="D15" s="127" t="s">
        <v>107</v>
      </c>
      <c r="E15" s="127" t="s">
        <v>107</v>
      </c>
      <c r="F15" s="127" t="s">
        <v>107</v>
      </c>
      <c r="G15" s="127" t="s">
        <v>107</v>
      </c>
      <c r="H15" s="127" t="s">
        <v>107</v>
      </c>
      <c r="I15" s="127" t="s">
        <v>107</v>
      </c>
      <c r="J15" s="127" t="s">
        <v>107</v>
      </c>
      <c r="K15" s="129" t="s">
        <v>107</v>
      </c>
      <c r="L15" s="128" t="s">
        <v>107</v>
      </c>
      <c r="M15" s="127" t="s">
        <v>107</v>
      </c>
      <c r="N15" s="127" t="s">
        <v>107</v>
      </c>
      <c r="O15" s="127" t="s">
        <v>107</v>
      </c>
      <c r="P15" s="122" t="s">
        <v>107</v>
      </c>
      <c r="Q15" s="122" t="s">
        <v>107</v>
      </c>
      <c r="R15" s="122" t="s">
        <v>107</v>
      </c>
      <c r="S15" s="121" t="s">
        <v>159</v>
      </c>
    </row>
    <row r="16" spans="1:19" s="34" customFormat="1" ht="45" customHeight="1" x14ac:dyDescent="0.2">
      <c r="A16" s="121"/>
      <c r="B16" s="126" t="s">
        <v>160</v>
      </c>
      <c r="C16" s="122">
        <v>112829</v>
      </c>
      <c r="D16" s="122">
        <v>15205</v>
      </c>
      <c r="E16" s="127" t="s">
        <v>107</v>
      </c>
      <c r="F16" s="122">
        <v>55069</v>
      </c>
      <c r="G16" s="122">
        <v>35628</v>
      </c>
      <c r="H16" s="122" t="s">
        <v>107</v>
      </c>
      <c r="I16" s="122">
        <v>6927</v>
      </c>
      <c r="J16" s="122">
        <v>6927</v>
      </c>
      <c r="K16" s="129" t="s">
        <v>107</v>
      </c>
      <c r="L16" s="128" t="s">
        <v>107</v>
      </c>
      <c r="M16" s="127">
        <v>4959</v>
      </c>
      <c r="N16" s="127" t="s">
        <v>107</v>
      </c>
      <c r="O16" s="127" t="s">
        <v>107</v>
      </c>
      <c r="P16" s="127" t="s">
        <v>107</v>
      </c>
      <c r="Q16" s="127" t="s">
        <v>107</v>
      </c>
      <c r="R16" s="127" t="s">
        <v>107</v>
      </c>
      <c r="S16" s="121" t="s">
        <v>161</v>
      </c>
    </row>
    <row r="17" spans="1:19" s="34" customFormat="1" ht="45" customHeight="1" x14ac:dyDescent="0.2">
      <c r="A17" s="324" t="s">
        <v>162</v>
      </c>
      <c r="B17" s="325"/>
      <c r="C17" s="122">
        <v>15326289</v>
      </c>
      <c r="D17" s="122">
        <v>4021376</v>
      </c>
      <c r="E17" s="122">
        <v>3453859</v>
      </c>
      <c r="F17" s="122">
        <v>811065</v>
      </c>
      <c r="G17" s="122">
        <v>1278357</v>
      </c>
      <c r="H17" s="122">
        <v>3294810</v>
      </c>
      <c r="I17" s="122">
        <v>2466822</v>
      </c>
      <c r="J17" s="122">
        <v>922636</v>
      </c>
      <c r="K17" s="123">
        <v>1544186</v>
      </c>
      <c r="L17" s="124">
        <v>227969</v>
      </c>
      <c r="M17" s="122">
        <v>169963</v>
      </c>
      <c r="N17" s="122">
        <v>5817</v>
      </c>
      <c r="O17" s="122">
        <v>5310</v>
      </c>
      <c r="P17" s="122">
        <v>1211512</v>
      </c>
      <c r="Q17" s="122">
        <v>909701</v>
      </c>
      <c r="R17" s="122">
        <v>301811</v>
      </c>
      <c r="S17" s="125" t="s">
        <v>163</v>
      </c>
    </row>
    <row r="18" spans="1:19" s="34" customFormat="1" ht="45" customHeight="1" x14ac:dyDescent="0.2">
      <c r="A18" s="116"/>
      <c r="B18" s="126" t="s">
        <v>164</v>
      </c>
      <c r="C18" s="122">
        <v>12761631</v>
      </c>
      <c r="D18" s="122">
        <v>3579021</v>
      </c>
      <c r="E18" s="122">
        <v>3337962</v>
      </c>
      <c r="F18" s="122">
        <v>371512</v>
      </c>
      <c r="G18" s="122">
        <v>1055129</v>
      </c>
      <c r="H18" s="122">
        <v>2700948</v>
      </c>
      <c r="I18" s="122">
        <v>1717059</v>
      </c>
      <c r="J18" s="122">
        <v>894938</v>
      </c>
      <c r="K18" s="123">
        <v>822121</v>
      </c>
      <c r="L18" s="124">
        <v>155356</v>
      </c>
      <c r="M18" s="122">
        <v>162289</v>
      </c>
      <c r="N18" s="122">
        <v>4073</v>
      </c>
      <c r="O18" s="122">
        <v>3725</v>
      </c>
      <c r="P18" s="122">
        <v>953844</v>
      </c>
      <c r="Q18" s="122">
        <v>809976</v>
      </c>
      <c r="R18" s="122">
        <v>143868</v>
      </c>
      <c r="S18" s="121" t="s">
        <v>165</v>
      </c>
    </row>
    <row r="19" spans="1:19" s="34" customFormat="1" ht="45" customHeight="1" x14ac:dyDescent="0.2">
      <c r="A19" s="116"/>
      <c r="B19" s="126" t="s">
        <v>166</v>
      </c>
      <c r="C19" s="122">
        <v>2232400</v>
      </c>
      <c r="D19" s="122">
        <v>442325</v>
      </c>
      <c r="E19" s="127" t="s">
        <v>107</v>
      </c>
      <c r="F19" s="122">
        <v>436788</v>
      </c>
      <c r="G19" s="122">
        <v>197822</v>
      </c>
      <c r="H19" s="122">
        <v>578165</v>
      </c>
      <c r="I19" s="122">
        <v>577300</v>
      </c>
      <c r="J19" s="122">
        <v>21253</v>
      </c>
      <c r="K19" s="123">
        <v>556047</v>
      </c>
      <c r="L19" s="124">
        <v>58286</v>
      </c>
      <c r="M19" s="127" t="s">
        <v>107</v>
      </c>
      <c r="N19" s="122">
        <v>59</v>
      </c>
      <c r="O19" s="122">
        <v>1472</v>
      </c>
      <c r="P19" s="127">
        <v>15286</v>
      </c>
      <c r="Q19" s="127">
        <v>15286</v>
      </c>
      <c r="R19" s="127" t="s">
        <v>107</v>
      </c>
      <c r="S19" s="121" t="s">
        <v>167</v>
      </c>
    </row>
    <row r="20" spans="1:19" s="34" customFormat="1" ht="45" customHeight="1" x14ac:dyDescent="0.2">
      <c r="A20" s="116"/>
      <c r="B20" s="126" t="s">
        <v>168</v>
      </c>
      <c r="C20" s="122">
        <v>115201</v>
      </c>
      <c r="D20" s="127" t="s">
        <v>107</v>
      </c>
      <c r="E20" s="127">
        <v>77161</v>
      </c>
      <c r="F20" s="127">
        <v>2765</v>
      </c>
      <c r="G20" s="122">
        <v>18018</v>
      </c>
      <c r="H20" s="122" t="s">
        <v>107</v>
      </c>
      <c r="I20" s="122">
        <v>17257</v>
      </c>
      <c r="J20" s="122" t="s">
        <v>107</v>
      </c>
      <c r="K20" s="129">
        <v>17257</v>
      </c>
      <c r="L20" s="124">
        <v>722</v>
      </c>
      <c r="M20" s="122" t="s">
        <v>107</v>
      </c>
      <c r="N20" s="127" t="s">
        <v>107</v>
      </c>
      <c r="O20" s="127" t="s">
        <v>107</v>
      </c>
      <c r="P20" s="127">
        <v>66396</v>
      </c>
      <c r="Q20" s="127">
        <v>3964</v>
      </c>
      <c r="R20" s="127">
        <v>62432</v>
      </c>
      <c r="S20" s="121" t="s">
        <v>169</v>
      </c>
    </row>
    <row r="21" spans="1:19" s="34" customFormat="1" ht="45" customHeight="1" x14ac:dyDescent="0.2">
      <c r="A21" s="116"/>
      <c r="B21" s="126" t="s">
        <v>170</v>
      </c>
      <c r="C21" s="122">
        <v>146819</v>
      </c>
      <c r="D21" s="122">
        <v>30</v>
      </c>
      <c r="E21" s="122">
        <v>2852</v>
      </c>
      <c r="F21" s="127" t="s">
        <v>107</v>
      </c>
      <c r="G21" s="122">
        <v>7388</v>
      </c>
      <c r="H21" s="122">
        <v>136</v>
      </c>
      <c r="I21" s="122">
        <v>136413</v>
      </c>
      <c r="J21" s="122">
        <v>6445</v>
      </c>
      <c r="K21" s="123">
        <v>129968</v>
      </c>
      <c r="L21" s="124">
        <v>4409</v>
      </c>
      <c r="M21" s="122">
        <v>7674</v>
      </c>
      <c r="N21" s="127" t="s">
        <v>107</v>
      </c>
      <c r="O21" s="122" t="s">
        <v>107</v>
      </c>
      <c r="P21" s="122">
        <v>17419</v>
      </c>
      <c r="Q21" s="122">
        <v>459</v>
      </c>
      <c r="R21" s="122">
        <v>16960</v>
      </c>
      <c r="S21" s="121" t="s">
        <v>171</v>
      </c>
    </row>
    <row r="22" spans="1:19" s="34" customFormat="1" ht="45" customHeight="1" x14ac:dyDescent="0.2">
      <c r="A22" s="116"/>
      <c r="B22" s="126" t="s">
        <v>172</v>
      </c>
      <c r="C22" s="122">
        <v>70238</v>
      </c>
      <c r="D22" s="127" t="s">
        <v>107</v>
      </c>
      <c r="E22" s="127">
        <v>35884</v>
      </c>
      <c r="F22" s="127" t="s">
        <v>107</v>
      </c>
      <c r="G22" s="127" t="s">
        <v>107</v>
      </c>
      <c r="H22" s="127">
        <v>15561</v>
      </c>
      <c r="I22" s="122">
        <v>18793</v>
      </c>
      <c r="J22" s="127" t="s">
        <v>107</v>
      </c>
      <c r="K22" s="123">
        <v>18793</v>
      </c>
      <c r="L22" s="128">
        <v>9196</v>
      </c>
      <c r="M22" s="127" t="s">
        <v>107</v>
      </c>
      <c r="N22" s="127">
        <v>1685</v>
      </c>
      <c r="O22" s="127">
        <v>113</v>
      </c>
      <c r="P22" s="127">
        <v>158567</v>
      </c>
      <c r="Q22" s="127">
        <v>80016</v>
      </c>
      <c r="R22" s="127">
        <v>78551</v>
      </c>
      <c r="S22" s="121" t="s">
        <v>173</v>
      </c>
    </row>
    <row r="23" spans="1:19" s="34" customFormat="1" ht="45" customHeight="1" x14ac:dyDescent="0.2">
      <c r="A23" s="324" t="s">
        <v>174</v>
      </c>
      <c r="B23" s="325"/>
      <c r="C23" s="122">
        <v>10464339</v>
      </c>
      <c r="D23" s="122">
        <v>1769461</v>
      </c>
      <c r="E23" s="122">
        <v>1589907</v>
      </c>
      <c r="F23" s="122">
        <v>934865</v>
      </c>
      <c r="G23" s="122">
        <v>2711830</v>
      </c>
      <c r="H23" s="122">
        <v>1458997</v>
      </c>
      <c r="I23" s="122">
        <v>1999279</v>
      </c>
      <c r="J23" s="122">
        <v>783939</v>
      </c>
      <c r="K23" s="129">
        <v>1215340</v>
      </c>
      <c r="L23" s="124">
        <v>475186</v>
      </c>
      <c r="M23" s="122">
        <v>234532</v>
      </c>
      <c r="N23" s="127">
        <v>9790</v>
      </c>
      <c r="O23" s="127">
        <v>15135</v>
      </c>
      <c r="P23" s="122">
        <v>2015245</v>
      </c>
      <c r="Q23" s="122">
        <v>1401929</v>
      </c>
      <c r="R23" s="122">
        <v>613316</v>
      </c>
      <c r="S23" s="125" t="s">
        <v>175</v>
      </c>
    </row>
    <row r="24" spans="1:19" s="34" customFormat="1" ht="45" customHeight="1" x14ac:dyDescent="0.2">
      <c r="A24" s="130"/>
      <c r="B24" s="131" t="s">
        <v>176</v>
      </c>
      <c r="C24" s="122">
        <v>5393715</v>
      </c>
      <c r="D24" s="127">
        <v>903582</v>
      </c>
      <c r="E24" s="127">
        <v>1127679</v>
      </c>
      <c r="F24" s="127">
        <v>551369</v>
      </c>
      <c r="G24" s="127">
        <v>968771</v>
      </c>
      <c r="H24" s="122">
        <v>762816</v>
      </c>
      <c r="I24" s="122">
        <v>1079498</v>
      </c>
      <c r="J24" s="122">
        <v>292882</v>
      </c>
      <c r="K24" s="123">
        <v>786616</v>
      </c>
      <c r="L24" s="124">
        <v>172593</v>
      </c>
      <c r="M24" s="122">
        <v>180099</v>
      </c>
      <c r="N24" s="127" t="s">
        <v>107</v>
      </c>
      <c r="O24" s="127">
        <v>3670</v>
      </c>
      <c r="P24" s="122">
        <v>192514</v>
      </c>
      <c r="Q24" s="127">
        <v>71371</v>
      </c>
      <c r="R24" s="122">
        <v>121143</v>
      </c>
      <c r="S24" s="121" t="s">
        <v>147</v>
      </c>
    </row>
    <row r="25" spans="1:19" s="34" customFormat="1" ht="45" customHeight="1" x14ac:dyDescent="0.2">
      <c r="A25" s="116"/>
      <c r="B25" s="126" t="s">
        <v>177</v>
      </c>
      <c r="C25" s="122">
        <v>5070624</v>
      </c>
      <c r="D25" s="127">
        <v>865879</v>
      </c>
      <c r="E25" s="122">
        <v>462228</v>
      </c>
      <c r="F25" s="127">
        <v>383496</v>
      </c>
      <c r="G25" s="127">
        <v>1743059</v>
      </c>
      <c r="H25" s="127">
        <v>696181</v>
      </c>
      <c r="I25" s="122">
        <v>919781</v>
      </c>
      <c r="J25" s="122">
        <v>491057</v>
      </c>
      <c r="K25" s="129">
        <v>428724</v>
      </c>
      <c r="L25" s="124">
        <v>302593</v>
      </c>
      <c r="M25" s="122">
        <v>54433</v>
      </c>
      <c r="N25" s="122">
        <v>9790</v>
      </c>
      <c r="O25" s="122">
        <v>11465</v>
      </c>
      <c r="P25" s="122">
        <v>1822731</v>
      </c>
      <c r="Q25" s="122">
        <v>1330558</v>
      </c>
      <c r="R25" s="122">
        <v>492173</v>
      </c>
      <c r="S25" s="121" t="s">
        <v>149</v>
      </c>
    </row>
    <row r="26" spans="1:19" s="34" customFormat="1" ht="15" customHeight="1" thickBot="1" x14ac:dyDescent="0.25">
      <c r="A26" s="132" t="s">
        <v>178</v>
      </c>
      <c r="B26" s="133" t="s">
        <v>178</v>
      </c>
      <c r="C26" s="134"/>
      <c r="D26" s="134"/>
      <c r="E26" s="134"/>
      <c r="F26" s="134"/>
      <c r="G26" s="134"/>
      <c r="H26" s="134"/>
      <c r="I26" s="134"/>
      <c r="J26" s="134"/>
      <c r="K26" s="135"/>
      <c r="L26" s="136"/>
      <c r="M26" s="134"/>
      <c r="N26" s="134"/>
      <c r="O26" s="134"/>
      <c r="P26" s="134"/>
      <c r="Q26" s="134"/>
      <c r="R26" s="134"/>
      <c r="S26" s="137"/>
    </row>
    <row r="27" spans="1:19" ht="18.75" customHeight="1" x14ac:dyDescent="0.2">
      <c r="A27" s="138" t="s">
        <v>179</v>
      </c>
      <c r="S27" s="139"/>
    </row>
    <row r="28" spans="1:19" x14ac:dyDescent="0.2">
      <c r="A28" s="140" t="s">
        <v>9</v>
      </c>
      <c r="S28" s="141" t="s">
        <v>9</v>
      </c>
    </row>
    <row r="76" ht="5.25" customHeight="1" x14ac:dyDescent="0.2"/>
  </sheetData>
  <mergeCells count="5">
    <mergeCell ref="A4:B4"/>
    <mergeCell ref="A8:B8"/>
    <mergeCell ref="A11:B11"/>
    <mergeCell ref="A17:B17"/>
    <mergeCell ref="A23:B23"/>
  </mergeCells>
  <phoneticPr fontId="2"/>
  <pageMargins left="0.59055118110236227" right="0.59055118110236227" top="0.46" bottom="0.33" header="0.2" footer="0.23"/>
  <pageSetup paperSize="9" scale="74" fitToWidth="0" orientation="portrait" r:id="rId1"/>
  <headerFooter alignWithMargins="0"/>
  <colBreaks count="1" manualBreakCount="1">
    <brk id="11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S78"/>
  <sheetViews>
    <sheetView zoomScaleNormal="100" workbookViewId="0"/>
  </sheetViews>
  <sheetFormatPr defaultColWidth="8" defaultRowHeight="12" x14ac:dyDescent="0.2"/>
  <cols>
    <col min="1" max="1" width="3.26953125" style="9" customWidth="1"/>
    <col min="2" max="2" width="15.6328125" style="9" customWidth="1"/>
    <col min="3" max="11" width="9.7265625" style="9" customWidth="1"/>
    <col min="12" max="12" width="10.7265625" style="9" customWidth="1"/>
    <col min="13" max="18" width="9.7265625" style="9" customWidth="1"/>
    <col min="19" max="19" width="28.08984375" style="9" customWidth="1"/>
    <col min="20" max="16384" width="8" style="9"/>
  </cols>
  <sheetData>
    <row r="1" spans="1:19" s="2" customFormat="1" ht="18.75" customHeight="1" x14ac:dyDescent="0.2">
      <c r="F1" s="89"/>
      <c r="S1" s="90"/>
    </row>
    <row r="2" spans="1:19" s="2" customFormat="1" ht="18.75" customHeight="1" thickBot="1" x14ac:dyDescent="0.25">
      <c r="A2" s="2" t="s">
        <v>180</v>
      </c>
      <c r="B2" s="94"/>
      <c r="C2" s="94"/>
      <c r="D2" s="94"/>
      <c r="E2" s="94"/>
      <c r="F2" s="142"/>
      <c r="G2" s="94"/>
      <c r="H2" s="94"/>
      <c r="I2" s="94"/>
      <c r="J2" s="94"/>
      <c r="K2" s="94"/>
      <c r="L2" s="94" t="s">
        <v>8</v>
      </c>
      <c r="M2" s="94"/>
      <c r="N2" s="94"/>
      <c r="O2" s="95"/>
      <c r="P2" s="94"/>
      <c r="Q2" s="92"/>
      <c r="R2" s="94"/>
      <c r="S2" s="96" t="s">
        <v>110</v>
      </c>
    </row>
    <row r="3" spans="1:19" s="34" customFormat="1" ht="15" customHeight="1" x14ac:dyDescent="0.2">
      <c r="A3" s="97"/>
      <c r="B3" s="98"/>
      <c r="C3" s="97"/>
      <c r="D3" s="99"/>
      <c r="E3" s="99"/>
      <c r="F3" s="99"/>
      <c r="G3" s="99"/>
      <c r="H3" s="99"/>
      <c r="I3" s="99"/>
      <c r="J3" s="99"/>
      <c r="K3" s="99"/>
      <c r="L3" s="98"/>
      <c r="M3" s="97"/>
      <c r="N3" s="100"/>
      <c r="O3" s="101"/>
      <c r="P3" s="100"/>
      <c r="Q3" s="97"/>
      <c r="R3" s="98"/>
      <c r="S3" s="143" t="s">
        <v>8</v>
      </c>
    </row>
    <row r="4" spans="1:19" s="34" customFormat="1" ht="15" customHeight="1" x14ac:dyDescent="0.2">
      <c r="A4" s="322" t="s">
        <v>181</v>
      </c>
      <c r="B4" s="323"/>
      <c r="C4" s="103" t="s">
        <v>112</v>
      </c>
      <c r="D4" s="104" t="s">
        <v>113</v>
      </c>
      <c r="E4" s="104" t="s">
        <v>114</v>
      </c>
      <c r="F4" s="104" t="s">
        <v>115</v>
      </c>
      <c r="G4" s="104" t="s">
        <v>116</v>
      </c>
      <c r="H4" s="104" t="s">
        <v>117</v>
      </c>
      <c r="I4" s="104" t="s">
        <v>118</v>
      </c>
      <c r="J4" s="105"/>
      <c r="K4" s="105"/>
      <c r="L4" s="106" t="s">
        <v>119</v>
      </c>
      <c r="M4" s="103" t="s">
        <v>182</v>
      </c>
      <c r="N4" s="104" t="s">
        <v>183</v>
      </c>
      <c r="O4" s="107" t="s">
        <v>184</v>
      </c>
      <c r="P4" s="108" t="s">
        <v>185</v>
      </c>
      <c r="Q4" s="105"/>
      <c r="R4" s="109"/>
      <c r="S4" s="104"/>
    </row>
    <row r="5" spans="1:19" s="34" customFormat="1" ht="15" customHeight="1" x14ac:dyDescent="0.2">
      <c r="A5" s="103"/>
      <c r="B5" s="106"/>
      <c r="C5" s="104" t="s">
        <v>8</v>
      </c>
      <c r="D5" s="104" t="s">
        <v>124</v>
      </c>
      <c r="E5" s="104" t="s">
        <v>124</v>
      </c>
      <c r="F5" s="104" t="s">
        <v>125</v>
      </c>
      <c r="G5" s="104"/>
      <c r="H5" s="104"/>
      <c r="I5" s="104" t="s">
        <v>124</v>
      </c>
      <c r="J5" s="104" t="s">
        <v>126</v>
      </c>
      <c r="K5" s="110" t="s">
        <v>127</v>
      </c>
      <c r="L5" s="106"/>
      <c r="M5" s="103"/>
      <c r="N5" s="104"/>
      <c r="O5" s="107"/>
      <c r="P5" s="104"/>
      <c r="Q5" s="107" t="s">
        <v>128</v>
      </c>
      <c r="R5" s="107" t="s">
        <v>129</v>
      </c>
      <c r="S5" s="104"/>
    </row>
    <row r="6" spans="1:19" s="34" customFormat="1" ht="35.15" customHeight="1" x14ac:dyDescent="0.2">
      <c r="A6" s="105"/>
      <c r="B6" s="109"/>
      <c r="C6" s="111" t="s">
        <v>130</v>
      </c>
      <c r="D6" s="112" t="s">
        <v>131</v>
      </c>
      <c r="E6" s="112" t="s">
        <v>132</v>
      </c>
      <c r="F6" s="112" t="s">
        <v>133</v>
      </c>
      <c r="G6" s="112" t="s">
        <v>134</v>
      </c>
      <c r="H6" s="112" t="s">
        <v>135</v>
      </c>
      <c r="I6" s="112" t="s">
        <v>136</v>
      </c>
      <c r="J6" s="113" t="s">
        <v>137</v>
      </c>
      <c r="K6" s="113" t="s">
        <v>138</v>
      </c>
      <c r="L6" s="114" t="s">
        <v>186</v>
      </c>
      <c r="M6" s="114" t="s">
        <v>140</v>
      </c>
      <c r="N6" s="112" t="s">
        <v>141</v>
      </c>
      <c r="O6" s="112" t="s">
        <v>142</v>
      </c>
      <c r="P6" s="112" t="s">
        <v>143</v>
      </c>
      <c r="Q6" s="112" t="s">
        <v>124</v>
      </c>
      <c r="R6" s="112" t="s">
        <v>124</v>
      </c>
      <c r="S6" s="144" t="s">
        <v>74</v>
      </c>
    </row>
    <row r="7" spans="1:19" s="34" customFormat="1" ht="11" x14ac:dyDescent="0.2">
      <c r="A7" s="130"/>
      <c r="B7" s="145"/>
      <c r="C7" s="118"/>
      <c r="D7" s="118"/>
      <c r="E7" s="118"/>
      <c r="F7" s="118"/>
      <c r="G7" s="118"/>
      <c r="H7" s="118"/>
      <c r="I7" s="118"/>
      <c r="J7" s="119"/>
      <c r="K7" s="146"/>
      <c r="L7" s="120"/>
      <c r="M7" s="120"/>
      <c r="N7" s="118"/>
      <c r="O7" s="118"/>
      <c r="P7" s="118"/>
      <c r="Q7" s="118"/>
      <c r="R7" s="118"/>
      <c r="S7" s="121"/>
    </row>
    <row r="8" spans="1:19" s="34" customFormat="1" ht="45" customHeight="1" x14ac:dyDescent="0.2">
      <c r="A8" s="324" t="s">
        <v>187</v>
      </c>
      <c r="B8" s="325"/>
      <c r="C8" s="147">
        <v>4651780</v>
      </c>
      <c r="D8" s="147">
        <v>825207</v>
      </c>
      <c r="E8" s="122">
        <v>436724</v>
      </c>
      <c r="F8" s="122">
        <v>308352</v>
      </c>
      <c r="G8" s="122">
        <v>1517981</v>
      </c>
      <c r="H8" s="122">
        <v>690629</v>
      </c>
      <c r="I8" s="127">
        <v>872887</v>
      </c>
      <c r="J8" s="127">
        <v>457472</v>
      </c>
      <c r="K8" s="123">
        <v>415415</v>
      </c>
      <c r="L8" s="124">
        <v>312134</v>
      </c>
      <c r="M8" s="122">
        <v>54982</v>
      </c>
      <c r="N8" s="122">
        <v>9502</v>
      </c>
      <c r="O8" s="122">
        <v>11453</v>
      </c>
      <c r="P8" s="122">
        <v>1892706</v>
      </c>
      <c r="Q8" s="122">
        <v>1368577</v>
      </c>
      <c r="R8" s="122">
        <v>524129</v>
      </c>
      <c r="S8" s="125" t="s">
        <v>145</v>
      </c>
    </row>
    <row r="9" spans="1:19" s="34" customFormat="1" ht="45" customHeight="1" x14ac:dyDescent="0.2">
      <c r="A9" s="324" t="s">
        <v>188</v>
      </c>
      <c r="B9" s="325"/>
      <c r="C9" s="147">
        <v>31713144</v>
      </c>
      <c r="D9" s="147">
        <v>8394468</v>
      </c>
      <c r="E9" s="122">
        <v>5827512</v>
      </c>
      <c r="F9" s="122">
        <v>1613199</v>
      </c>
      <c r="G9" s="122">
        <v>3721255</v>
      </c>
      <c r="H9" s="122">
        <v>7169177</v>
      </c>
      <c r="I9" s="127">
        <v>4987533</v>
      </c>
      <c r="J9" s="127">
        <v>2185662</v>
      </c>
      <c r="K9" s="123">
        <v>2801871</v>
      </c>
      <c r="L9" s="124">
        <v>483140</v>
      </c>
      <c r="M9" s="122">
        <v>347361</v>
      </c>
      <c r="N9" s="122">
        <v>9185</v>
      </c>
      <c r="O9" s="122">
        <v>6620</v>
      </c>
      <c r="P9" s="122">
        <v>2621600</v>
      </c>
      <c r="Q9" s="122">
        <v>2098174</v>
      </c>
      <c r="R9" s="122">
        <v>523426</v>
      </c>
      <c r="S9" s="125" t="s">
        <v>151</v>
      </c>
    </row>
    <row r="10" spans="1:19" s="34" customFormat="1" ht="45" customHeight="1" x14ac:dyDescent="0.2">
      <c r="A10" s="148"/>
      <c r="B10" s="126" t="s">
        <v>189</v>
      </c>
      <c r="C10" s="147">
        <v>14743282</v>
      </c>
      <c r="D10" s="149">
        <v>3924381</v>
      </c>
      <c r="E10" s="150">
        <v>3100583</v>
      </c>
      <c r="F10" s="150">
        <v>793463</v>
      </c>
      <c r="G10" s="150">
        <v>1285516</v>
      </c>
      <c r="H10" s="150">
        <v>3301952</v>
      </c>
      <c r="I10" s="127">
        <v>2337387</v>
      </c>
      <c r="J10" s="127">
        <v>942927</v>
      </c>
      <c r="K10" s="151">
        <v>1394460</v>
      </c>
      <c r="L10" s="152">
        <v>216166</v>
      </c>
      <c r="M10" s="150">
        <v>162655</v>
      </c>
      <c r="N10" s="150">
        <v>5121</v>
      </c>
      <c r="O10" s="150">
        <v>5201</v>
      </c>
      <c r="P10" s="150">
        <v>339862</v>
      </c>
      <c r="Q10" s="150">
        <v>225554</v>
      </c>
      <c r="R10" s="150">
        <v>114308</v>
      </c>
      <c r="S10" s="121" t="s">
        <v>153</v>
      </c>
    </row>
    <row r="11" spans="1:19" s="34" customFormat="1" ht="45" customHeight="1" x14ac:dyDescent="0.2">
      <c r="A11" s="121"/>
      <c r="B11" s="126" t="s">
        <v>190</v>
      </c>
      <c r="C11" s="147">
        <v>2900516</v>
      </c>
      <c r="D11" s="149">
        <v>229249</v>
      </c>
      <c r="E11" s="122">
        <v>2151350</v>
      </c>
      <c r="F11" s="127">
        <v>48465</v>
      </c>
      <c r="G11" s="122">
        <v>303508</v>
      </c>
      <c r="H11" s="128">
        <v>39364</v>
      </c>
      <c r="I11" s="127">
        <v>128580</v>
      </c>
      <c r="J11" s="127" t="s">
        <v>107</v>
      </c>
      <c r="K11" s="123">
        <v>128580</v>
      </c>
      <c r="L11" s="124">
        <v>4355</v>
      </c>
      <c r="M11" s="127">
        <v>3994</v>
      </c>
      <c r="N11" s="122">
        <v>233</v>
      </c>
      <c r="O11" s="122">
        <v>121</v>
      </c>
      <c r="P11" s="150">
        <v>887588</v>
      </c>
      <c r="Q11" s="122">
        <v>714829</v>
      </c>
      <c r="R11" s="122">
        <v>172759</v>
      </c>
      <c r="S11" s="121" t="s">
        <v>155</v>
      </c>
    </row>
    <row r="12" spans="1:19" s="34" customFormat="1" ht="45" customHeight="1" x14ac:dyDescent="0.2">
      <c r="A12" s="148"/>
      <c r="B12" s="126" t="s">
        <v>191</v>
      </c>
      <c r="C12" s="147">
        <v>8378195</v>
      </c>
      <c r="D12" s="149">
        <v>2261106</v>
      </c>
      <c r="E12" s="122">
        <v>443121</v>
      </c>
      <c r="F12" s="122">
        <v>411760</v>
      </c>
      <c r="G12" s="122">
        <v>1285480</v>
      </c>
      <c r="H12" s="122">
        <v>2314204</v>
      </c>
      <c r="I12" s="127">
        <v>1662524</v>
      </c>
      <c r="J12" s="127">
        <v>700191</v>
      </c>
      <c r="K12" s="123">
        <v>962333</v>
      </c>
      <c r="L12" s="124">
        <v>125060</v>
      </c>
      <c r="M12" s="122">
        <v>119778</v>
      </c>
      <c r="N12" s="122">
        <v>1191</v>
      </c>
      <c r="O12" s="122">
        <v>345</v>
      </c>
      <c r="P12" s="150">
        <v>885765</v>
      </c>
      <c r="Q12" s="122">
        <v>690812</v>
      </c>
      <c r="R12" s="122">
        <v>194953</v>
      </c>
      <c r="S12" s="121" t="s">
        <v>192</v>
      </c>
    </row>
    <row r="13" spans="1:19" s="34" customFormat="1" ht="45" customHeight="1" x14ac:dyDescent="0.2">
      <c r="A13" s="148"/>
      <c r="B13" s="126" t="s">
        <v>193</v>
      </c>
      <c r="C13" s="147">
        <v>1019233</v>
      </c>
      <c r="D13" s="149">
        <v>359811</v>
      </c>
      <c r="E13" s="122">
        <v>70853</v>
      </c>
      <c r="F13" s="122">
        <v>502</v>
      </c>
      <c r="G13" s="122">
        <v>143275</v>
      </c>
      <c r="H13" s="122">
        <v>167931</v>
      </c>
      <c r="I13" s="127">
        <v>276861</v>
      </c>
      <c r="J13" s="127">
        <v>134768</v>
      </c>
      <c r="K13" s="123">
        <v>142093</v>
      </c>
      <c r="L13" s="124">
        <v>41396</v>
      </c>
      <c r="M13" s="122">
        <v>10639</v>
      </c>
      <c r="N13" s="122">
        <v>417</v>
      </c>
      <c r="O13" s="122">
        <v>953</v>
      </c>
      <c r="P13" s="150">
        <v>162760</v>
      </c>
      <c r="Q13" s="122">
        <v>149795</v>
      </c>
      <c r="R13" s="122">
        <v>12965</v>
      </c>
      <c r="S13" s="121" t="s">
        <v>194</v>
      </c>
    </row>
    <row r="14" spans="1:19" s="34" customFormat="1" ht="45" customHeight="1" x14ac:dyDescent="0.2">
      <c r="A14" s="148"/>
      <c r="B14" s="126" t="s">
        <v>156</v>
      </c>
      <c r="C14" s="147">
        <v>23307</v>
      </c>
      <c r="D14" s="122" t="s">
        <v>107</v>
      </c>
      <c r="E14" s="127" t="s">
        <v>107</v>
      </c>
      <c r="F14" s="122" t="s">
        <v>107</v>
      </c>
      <c r="G14" s="122">
        <v>2761</v>
      </c>
      <c r="H14" s="122">
        <v>16652</v>
      </c>
      <c r="I14" s="127">
        <v>3894</v>
      </c>
      <c r="J14" s="127">
        <v>3874</v>
      </c>
      <c r="K14" s="123">
        <v>20</v>
      </c>
      <c r="L14" s="124">
        <v>29</v>
      </c>
      <c r="M14" s="122" t="s">
        <v>107</v>
      </c>
      <c r="N14" s="122">
        <v>751</v>
      </c>
      <c r="O14" s="122" t="s">
        <v>107</v>
      </c>
      <c r="P14" s="122">
        <v>3425</v>
      </c>
      <c r="Q14" s="122" t="s">
        <v>107</v>
      </c>
      <c r="R14" s="122">
        <v>3425</v>
      </c>
      <c r="S14" s="121" t="s">
        <v>157</v>
      </c>
    </row>
    <row r="15" spans="1:19" s="34" customFormat="1" ht="45" customHeight="1" x14ac:dyDescent="0.2">
      <c r="A15" s="148"/>
      <c r="B15" s="126" t="s">
        <v>158</v>
      </c>
      <c r="C15" s="127" t="s">
        <v>107</v>
      </c>
      <c r="D15" s="127" t="s">
        <v>107</v>
      </c>
      <c r="E15" s="127" t="s">
        <v>107</v>
      </c>
      <c r="F15" s="127" t="s">
        <v>107</v>
      </c>
      <c r="G15" s="127" t="s">
        <v>107</v>
      </c>
      <c r="H15" s="127" t="s">
        <v>107</v>
      </c>
      <c r="I15" s="127" t="s">
        <v>107</v>
      </c>
      <c r="J15" s="127" t="s">
        <v>107</v>
      </c>
      <c r="K15" s="129" t="s">
        <v>107</v>
      </c>
      <c r="L15" s="128" t="s">
        <v>107</v>
      </c>
      <c r="M15" s="127" t="s">
        <v>107</v>
      </c>
      <c r="N15" s="127" t="s">
        <v>107</v>
      </c>
      <c r="O15" s="127" t="s">
        <v>107</v>
      </c>
      <c r="P15" s="122" t="s">
        <v>107</v>
      </c>
      <c r="Q15" s="122" t="s">
        <v>107</v>
      </c>
      <c r="R15" s="122" t="s">
        <v>107</v>
      </c>
      <c r="S15" s="153" t="s">
        <v>159</v>
      </c>
    </row>
    <row r="16" spans="1:19" s="34" customFormat="1" ht="45" customHeight="1" x14ac:dyDescent="0.2">
      <c r="A16" s="103"/>
      <c r="B16" s="126" t="s">
        <v>160</v>
      </c>
      <c r="C16" s="147">
        <v>4648611</v>
      </c>
      <c r="D16" s="147">
        <v>1619921</v>
      </c>
      <c r="E16" s="122">
        <v>61605</v>
      </c>
      <c r="F16" s="122">
        <v>359009</v>
      </c>
      <c r="G16" s="122">
        <v>700715</v>
      </c>
      <c r="H16" s="122">
        <v>1329074</v>
      </c>
      <c r="I16" s="127">
        <v>578287</v>
      </c>
      <c r="J16" s="127">
        <v>403902</v>
      </c>
      <c r="K16" s="123">
        <v>174385</v>
      </c>
      <c r="L16" s="124">
        <v>96134</v>
      </c>
      <c r="M16" s="124">
        <v>50295</v>
      </c>
      <c r="N16" s="122">
        <v>1472</v>
      </c>
      <c r="O16" s="122" t="s">
        <v>107</v>
      </c>
      <c r="P16" s="122">
        <v>342200</v>
      </c>
      <c r="Q16" s="122">
        <v>317184</v>
      </c>
      <c r="R16" s="122">
        <v>25016</v>
      </c>
      <c r="S16" s="121" t="s">
        <v>161</v>
      </c>
    </row>
    <row r="17" spans="1:19" s="34" customFormat="1" ht="45" customHeight="1" x14ac:dyDescent="0.2">
      <c r="A17" s="324" t="s">
        <v>195</v>
      </c>
      <c r="B17" s="325"/>
      <c r="C17" s="147">
        <v>31294300</v>
      </c>
      <c r="D17" s="147">
        <v>8353796</v>
      </c>
      <c r="E17" s="122">
        <v>5802008</v>
      </c>
      <c r="F17" s="122">
        <v>1538055</v>
      </c>
      <c r="G17" s="122">
        <v>3496177</v>
      </c>
      <c r="H17" s="122">
        <v>7163625</v>
      </c>
      <c r="I17" s="127">
        <v>4940639</v>
      </c>
      <c r="J17" s="127">
        <v>2152077</v>
      </c>
      <c r="K17" s="123">
        <v>2788562</v>
      </c>
      <c r="L17" s="124">
        <v>492681</v>
      </c>
      <c r="M17" s="122">
        <v>347910</v>
      </c>
      <c r="N17" s="122">
        <v>8897</v>
      </c>
      <c r="O17" s="122">
        <v>6608</v>
      </c>
      <c r="P17" s="122">
        <v>2691575</v>
      </c>
      <c r="Q17" s="122">
        <v>2136193</v>
      </c>
      <c r="R17" s="122">
        <v>555382</v>
      </c>
      <c r="S17" s="125" t="s">
        <v>163</v>
      </c>
    </row>
    <row r="18" spans="1:19" s="34" customFormat="1" ht="45" customHeight="1" x14ac:dyDescent="0.2">
      <c r="A18" s="116"/>
      <c r="B18" s="126" t="s">
        <v>196</v>
      </c>
      <c r="C18" s="147">
        <v>16023740</v>
      </c>
      <c r="D18" s="149">
        <v>4423339</v>
      </c>
      <c r="E18" s="122">
        <v>3784888</v>
      </c>
      <c r="F18" s="122">
        <v>389230</v>
      </c>
      <c r="G18" s="122">
        <v>1601845</v>
      </c>
      <c r="H18" s="122">
        <v>3531295</v>
      </c>
      <c r="I18" s="127">
        <v>2293143</v>
      </c>
      <c r="J18" s="127">
        <v>1301546</v>
      </c>
      <c r="K18" s="123">
        <v>991597</v>
      </c>
      <c r="L18" s="124">
        <v>184075</v>
      </c>
      <c r="M18" s="122">
        <v>231186</v>
      </c>
      <c r="N18" s="122">
        <v>4602</v>
      </c>
      <c r="O18" s="122">
        <v>3168</v>
      </c>
      <c r="P18" s="122">
        <v>1438172</v>
      </c>
      <c r="Q18" s="122">
        <v>1174909</v>
      </c>
      <c r="R18" s="122">
        <v>263263</v>
      </c>
      <c r="S18" s="121" t="s">
        <v>197</v>
      </c>
    </row>
    <row r="19" spans="1:19" s="34" customFormat="1" ht="45" customHeight="1" x14ac:dyDescent="0.2">
      <c r="A19" s="148"/>
      <c r="B19" s="126" t="s">
        <v>198</v>
      </c>
      <c r="C19" s="147">
        <v>8405789</v>
      </c>
      <c r="D19" s="149">
        <v>1883410</v>
      </c>
      <c r="E19" s="122">
        <v>1919624</v>
      </c>
      <c r="F19" s="122">
        <v>405336</v>
      </c>
      <c r="G19" s="122">
        <v>1014459</v>
      </c>
      <c r="H19" s="122">
        <v>1709464</v>
      </c>
      <c r="I19" s="127">
        <v>1473496</v>
      </c>
      <c r="J19" s="127">
        <v>430871</v>
      </c>
      <c r="K19" s="123">
        <v>1042625</v>
      </c>
      <c r="L19" s="124">
        <v>139830</v>
      </c>
      <c r="M19" s="122">
        <v>71388</v>
      </c>
      <c r="N19" s="122">
        <v>1079</v>
      </c>
      <c r="O19" s="122">
        <v>1855</v>
      </c>
      <c r="P19" s="122">
        <v>733925</v>
      </c>
      <c r="Q19" s="122">
        <v>545373</v>
      </c>
      <c r="R19" s="122">
        <v>188552</v>
      </c>
      <c r="S19" s="121" t="s">
        <v>199</v>
      </c>
    </row>
    <row r="20" spans="1:19" s="34" customFormat="1" ht="45" customHeight="1" x14ac:dyDescent="0.2">
      <c r="A20" s="121"/>
      <c r="B20" s="126" t="s">
        <v>200</v>
      </c>
      <c r="C20" s="147">
        <v>2232400</v>
      </c>
      <c r="D20" s="149">
        <v>442325</v>
      </c>
      <c r="E20" s="127" t="s">
        <v>107</v>
      </c>
      <c r="F20" s="122">
        <v>436788</v>
      </c>
      <c r="G20" s="122">
        <v>197822</v>
      </c>
      <c r="H20" s="122">
        <v>578165</v>
      </c>
      <c r="I20" s="127">
        <v>577300</v>
      </c>
      <c r="J20" s="127">
        <v>21253</v>
      </c>
      <c r="K20" s="123">
        <v>556047</v>
      </c>
      <c r="L20" s="124">
        <v>58286</v>
      </c>
      <c r="M20" s="122" t="s">
        <v>107</v>
      </c>
      <c r="N20" s="122">
        <v>59</v>
      </c>
      <c r="O20" s="122">
        <v>1472</v>
      </c>
      <c r="P20" s="127">
        <v>15286</v>
      </c>
      <c r="Q20" s="127">
        <v>15286</v>
      </c>
      <c r="R20" s="127" t="s">
        <v>107</v>
      </c>
      <c r="S20" s="121" t="s">
        <v>167</v>
      </c>
    </row>
    <row r="21" spans="1:19" s="34" customFormat="1" ht="45" customHeight="1" x14ac:dyDescent="0.2">
      <c r="A21" s="148"/>
      <c r="B21" s="126" t="s">
        <v>201</v>
      </c>
      <c r="C21" s="147">
        <v>23336</v>
      </c>
      <c r="D21" s="122" t="s">
        <v>107</v>
      </c>
      <c r="E21" s="127" t="s">
        <v>107</v>
      </c>
      <c r="F21" s="122">
        <v>2761</v>
      </c>
      <c r="G21" s="122">
        <v>16680</v>
      </c>
      <c r="H21" s="122" t="s">
        <v>107</v>
      </c>
      <c r="I21" s="127">
        <v>3895</v>
      </c>
      <c r="J21" s="127">
        <v>20</v>
      </c>
      <c r="K21" s="123">
        <v>3875</v>
      </c>
      <c r="L21" s="124">
        <v>751</v>
      </c>
      <c r="M21" s="127" t="s">
        <v>107</v>
      </c>
      <c r="N21" s="127" t="s">
        <v>107</v>
      </c>
      <c r="O21" s="122" t="s">
        <v>107</v>
      </c>
      <c r="P21" s="122">
        <v>3425</v>
      </c>
      <c r="Q21" s="122">
        <v>3425</v>
      </c>
      <c r="R21" s="122" t="s">
        <v>107</v>
      </c>
      <c r="S21" s="121" t="s">
        <v>169</v>
      </c>
    </row>
    <row r="22" spans="1:19" s="34" customFormat="1" ht="45" customHeight="1" x14ac:dyDescent="0.2">
      <c r="A22" s="121"/>
      <c r="B22" s="126" t="s">
        <v>202</v>
      </c>
      <c r="C22" s="147">
        <v>3015</v>
      </c>
      <c r="D22" s="149">
        <v>6</v>
      </c>
      <c r="E22" s="122">
        <v>7</v>
      </c>
      <c r="F22" s="127" t="s">
        <v>107</v>
      </c>
      <c r="G22" s="122">
        <v>284</v>
      </c>
      <c r="H22" s="122">
        <v>66</v>
      </c>
      <c r="I22" s="127">
        <v>2652</v>
      </c>
      <c r="J22" s="127">
        <v>1412</v>
      </c>
      <c r="K22" s="123">
        <v>1240</v>
      </c>
      <c r="L22" s="124">
        <v>4409</v>
      </c>
      <c r="M22" s="127" t="s">
        <v>107</v>
      </c>
      <c r="N22" s="127" t="s">
        <v>107</v>
      </c>
      <c r="O22" s="122" t="s">
        <v>107</v>
      </c>
      <c r="P22" s="122" t="s">
        <v>107</v>
      </c>
      <c r="Q22" s="122" t="s">
        <v>107</v>
      </c>
      <c r="R22" s="122" t="s">
        <v>107</v>
      </c>
      <c r="S22" s="121" t="s">
        <v>171</v>
      </c>
    </row>
    <row r="23" spans="1:19" s="34" customFormat="1" ht="45" customHeight="1" x14ac:dyDescent="0.2">
      <c r="A23" s="121"/>
      <c r="B23" s="126" t="s">
        <v>203</v>
      </c>
      <c r="C23" s="147">
        <v>4606020</v>
      </c>
      <c r="D23" s="147">
        <v>1604716</v>
      </c>
      <c r="E23" s="122">
        <v>97489</v>
      </c>
      <c r="F23" s="122">
        <v>303940</v>
      </c>
      <c r="G23" s="122">
        <v>665087</v>
      </c>
      <c r="H23" s="122">
        <v>1344635</v>
      </c>
      <c r="I23" s="127">
        <v>590153</v>
      </c>
      <c r="J23" s="127">
        <v>396975</v>
      </c>
      <c r="K23" s="123">
        <v>193178</v>
      </c>
      <c r="L23" s="124">
        <v>105330</v>
      </c>
      <c r="M23" s="122">
        <v>45336</v>
      </c>
      <c r="N23" s="122">
        <v>3157</v>
      </c>
      <c r="O23" s="122">
        <v>113</v>
      </c>
      <c r="P23" s="122">
        <v>500767</v>
      </c>
      <c r="Q23" s="122">
        <v>397200</v>
      </c>
      <c r="R23" s="122">
        <v>103567</v>
      </c>
      <c r="S23" s="121" t="s">
        <v>173</v>
      </c>
    </row>
    <row r="24" spans="1:19" s="34" customFormat="1" ht="45" customHeight="1" x14ac:dyDescent="0.2">
      <c r="A24" s="324" t="s">
        <v>204</v>
      </c>
      <c r="B24" s="328"/>
      <c r="C24" s="154">
        <v>5070624</v>
      </c>
      <c r="D24" s="154">
        <v>865879</v>
      </c>
      <c r="E24" s="155">
        <v>462228</v>
      </c>
      <c r="F24" s="155">
        <v>383496</v>
      </c>
      <c r="G24" s="155">
        <v>1743059</v>
      </c>
      <c r="H24" s="155">
        <v>696181</v>
      </c>
      <c r="I24" s="156">
        <v>919781</v>
      </c>
      <c r="J24" s="156">
        <v>491057</v>
      </c>
      <c r="K24" s="157">
        <v>428724</v>
      </c>
      <c r="L24" s="158">
        <v>302593</v>
      </c>
      <c r="M24" s="155">
        <v>54433</v>
      </c>
      <c r="N24" s="155">
        <v>9790</v>
      </c>
      <c r="O24" s="155">
        <v>11465</v>
      </c>
      <c r="P24" s="155">
        <v>1822731</v>
      </c>
      <c r="Q24" s="155">
        <v>1330558</v>
      </c>
      <c r="R24" s="155">
        <v>492173</v>
      </c>
      <c r="S24" s="159" t="s">
        <v>175</v>
      </c>
    </row>
    <row r="25" spans="1:19" s="34" customFormat="1" ht="15" customHeight="1" thickBot="1" x14ac:dyDescent="0.25">
      <c r="A25" s="326"/>
      <c r="B25" s="327"/>
      <c r="C25" s="160"/>
      <c r="D25" s="160"/>
      <c r="E25" s="161"/>
      <c r="F25" s="161"/>
      <c r="G25" s="161"/>
      <c r="H25" s="161"/>
      <c r="I25" s="162"/>
      <c r="J25" s="162"/>
      <c r="K25" s="163"/>
      <c r="L25" s="164"/>
      <c r="M25" s="161"/>
      <c r="N25" s="161"/>
      <c r="O25" s="161"/>
      <c r="P25" s="161"/>
      <c r="Q25" s="161"/>
      <c r="R25" s="161"/>
      <c r="S25" s="165"/>
    </row>
    <row r="26" spans="1:19" ht="18.75" customHeight="1" x14ac:dyDescent="0.2">
      <c r="A26" s="166" t="s">
        <v>9</v>
      </c>
      <c r="S26" s="167" t="s">
        <v>9</v>
      </c>
    </row>
    <row r="78" ht="5.25" customHeight="1" x14ac:dyDescent="0.2"/>
  </sheetData>
  <mergeCells count="6">
    <mergeCell ref="A25:B25"/>
    <mergeCell ref="A4:B4"/>
    <mergeCell ref="A8:B8"/>
    <mergeCell ref="A9:B9"/>
    <mergeCell ref="A17:B17"/>
    <mergeCell ref="A24:B24"/>
  </mergeCells>
  <phoneticPr fontId="2"/>
  <pageMargins left="0.59055118110236227" right="0.59055118110236227" top="0.59055118110236227" bottom="0.59055118110236227" header="0.51181102362204722" footer="0.51181102362204722"/>
  <pageSetup paperSize="9" scale="76" fitToWidth="0" orientation="portrait" r:id="rId1"/>
  <headerFooter alignWithMargins="0"/>
  <colBreaks count="1" manualBreakCount="1">
    <brk id="11" max="2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68"/>
  <sheetViews>
    <sheetView zoomScaleNormal="100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8" defaultRowHeight="12" x14ac:dyDescent="0.2"/>
  <cols>
    <col min="1" max="1" width="3.26953125" style="9" customWidth="1"/>
    <col min="2" max="2" width="3.7265625" style="62" customWidth="1"/>
    <col min="3" max="3" width="15" style="138" customWidth="1"/>
    <col min="4" max="12" width="9.7265625" style="9" customWidth="1"/>
    <col min="13" max="13" width="10.26953125" style="9" customWidth="1"/>
    <col min="14" max="19" width="9.7265625" style="9" customWidth="1"/>
    <col min="20" max="20" width="4.6328125" style="9" customWidth="1"/>
    <col min="21" max="21" width="22.90625" style="9" customWidth="1"/>
    <col min="22" max="16384" width="8" style="9"/>
  </cols>
  <sheetData>
    <row r="1" spans="1:21" s="2" customFormat="1" ht="18.75" customHeight="1" thickBot="1" x14ac:dyDescent="0.25">
      <c r="A1" s="168" t="s">
        <v>205</v>
      </c>
      <c r="B1" s="169"/>
      <c r="C1" s="170"/>
      <c r="D1" s="171"/>
      <c r="E1" s="172"/>
      <c r="F1" s="173"/>
      <c r="G1" s="174"/>
      <c r="H1" s="4"/>
      <c r="I1" s="89"/>
      <c r="J1" s="168"/>
      <c r="K1" s="168"/>
      <c r="L1" s="168"/>
      <c r="M1" s="168"/>
      <c r="N1" s="168"/>
      <c r="O1" s="168"/>
      <c r="Q1" s="168"/>
      <c r="R1" s="168"/>
      <c r="S1" s="168"/>
      <c r="T1" s="168"/>
      <c r="U1" s="175" t="s">
        <v>110</v>
      </c>
    </row>
    <row r="2" spans="1:21" s="34" customFormat="1" ht="11.25" customHeight="1" x14ac:dyDescent="0.2">
      <c r="A2" s="329" t="s">
        <v>206</v>
      </c>
      <c r="B2" s="329"/>
      <c r="C2" s="330"/>
      <c r="D2" s="176"/>
      <c r="E2" s="177"/>
      <c r="F2" s="177"/>
      <c r="G2" s="177"/>
      <c r="H2" s="177"/>
      <c r="I2" s="177"/>
      <c r="J2" s="177"/>
      <c r="K2" s="177"/>
      <c r="L2" s="177"/>
      <c r="M2" s="178"/>
      <c r="N2" s="176"/>
      <c r="O2" s="176"/>
      <c r="P2" s="179"/>
      <c r="Q2" s="176"/>
      <c r="R2" s="180"/>
      <c r="S2" s="180"/>
      <c r="T2" s="335" t="s">
        <v>207</v>
      </c>
      <c r="U2" s="336"/>
    </row>
    <row r="3" spans="1:21" s="34" customFormat="1" ht="11.25" customHeight="1" x14ac:dyDescent="0.2">
      <c r="A3" s="331"/>
      <c r="B3" s="331"/>
      <c r="C3" s="332"/>
      <c r="D3" s="181" t="s">
        <v>112</v>
      </c>
      <c r="E3" s="181" t="s">
        <v>208</v>
      </c>
      <c r="F3" s="181" t="s">
        <v>114</v>
      </c>
      <c r="G3" s="181" t="s">
        <v>209</v>
      </c>
      <c r="H3" s="181" t="s">
        <v>116</v>
      </c>
      <c r="I3" s="181" t="s">
        <v>117</v>
      </c>
      <c r="J3" s="181" t="s">
        <v>210</v>
      </c>
      <c r="K3" s="182"/>
      <c r="L3" s="183"/>
      <c r="M3" s="184" t="s">
        <v>119</v>
      </c>
      <c r="N3" s="181" t="s">
        <v>211</v>
      </c>
      <c r="O3" s="181" t="s">
        <v>212</v>
      </c>
      <c r="P3" s="185" t="s">
        <v>213</v>
      </c>
      <c r="Q3" s="181" t="s">
        <v>214</v>
      </c>
      <c r="R3" s="182"/>
      <c r="S3" s="182"/>
      <c r="T3" s="337"/>
      <c r="U3" s="338"/>
    </row>
    <row r="4" spans="1:21" s="34" customFormat="1" ht="11.25" customHeight="1" x14ac:dyDescent="0.2">
      <c r="A4" s="331"/>
      <c r="B4" s="331"/>
      <c r="C4" s="332"/>
      <c r="D4" s="181" t="s">
        <v>124</v>
      </c>
      <c r="E4" s="181" t="s">
        <v>215</v>
      </c>
      <c r="F4" s="181" t="s">
        <v>215</v>
      </c>
      <c r="G4" s="181" t="s">
        <v>216</v>
      </c>
      <c r="H4" s="181"/>
      <c r="I4" s="181"/>
      <c r="J4" s="181" t="s">
        <v>215</v>
      </c>
      <c r="K4" s="104" t="s">
        <v>126</v>
      </c>
      <c r="L4" s="110" t="s">
        <v>127</v>
      </c>
      <c r="M4" s="184"/>
      <c r="N4" s="181"/>
      <c r="O4" s="181"/>
      <c r="P4" s="185"/>
      <c r="Q4" s="181"/>
      <c r="R4" s="185" t="s">
        <v>217</v>
      </c>
      <c r="S4" s="181" t="s">
        <v>218</v>
      </c>
      <c r="T4" s="337"/>
      <c r="U4" s="338"/>
    </row>
    <row r="5" spans="1:21" s="34" customFormat="1" ht="22.5" customHeight="1" x14ac:dyDescent="0.2">
      <c r="A5" s="333"/>
      <c r="B5" s="333"/>
      <c r="C5" s="334"/>
      <c r="D5" s="186" t="s">
        <v>219</v>
      </c>
      <c r="E5" s="186" t="s">
        <v>220</v>
      </c>
      <c r="F5" s="186" t="s">
        <v>221</v>
      </c>
      <c r="G5" s="186" t="s">
        <v>222</v>
      </c>
      <c r="H5" s="186" t="s">
        <v>223</v>
      </c>
      <c r="I5" s="186" t="s">
        <v>224</v>
      </c>
      <c r="J5" s="186" t="s">
        <v>225</v>
      </c>
      <c r="K5" s="186" t="s">
        <v>226</v>
      </c>
      <c r="L5" s="187" t="s">
        <v>227</v>
      </c>
      <c r="M5" s="188" t="s">
        <v>228</v>
      </c>
      <c r="N5" s="186" t="s">
        <v>229</v>
      </c>
      <c r="O5" s="186" t="s">
        <v>230</v>
      </c>
      <c r="P5" s="186" t="s">
        <v>231</v>
      </c>
      <c r="Q5" s="186" t="s">
        <v>232</v>
      </c>
      <c r="R5" s="189" t="s">
        <v>178</v>
      </c>
      <c r="S5" s="190"/>
      <c r="T5" s="339"/>
      <c r="U5" s="340"/>
    </row>
    <row r="6" spans="1:21" s="34" customFormat="1" ht="22.5" customHeight="1" x14ac:dyDescent="0.2">
      <c r="A6" s="191"/>
      <c r="B6" s="191"/>
      <c r="C6" s="192"/>
      <c r="D6" s="156"/>
      <c r="E6" s="156"/>
      <c r="F6" s="156"/>
      <c r="G6" s="193"/>
      <c r="H6" s="156"/>
      <c r="I6" s="156"/>
      <c r="J6" s="156"/>
      <c r="K6" s="156"/>
      <c r="L6" s="194"/>
      <c r="M6" s="195"/>
      <c r="N6" s="156"/>
      <c r="O6" s="156"/>
      <c r="P6" s="156"/>
      <c r="Q6" s="156"/>
      <c r="R6" s="156"/>
      <c r="S6" s="156"/>
      <c r="T6" s="196"/>
      <c r="U6" s="197"/>
    </row>
    <row r="7" spans="1:21" s="34" customFormat="1" ht="22.5" customHeight="1" x14ac:dyDescent="0.2">
      <c r="A7" s="341" t="s">
        <v>233</v>
      </c>
      <c r="B7" s="342"/>
      <c r="C7" s="343"/>
      <c r="D7" s="156">
        <v>2900516</v>
      </c>
      <c r="E7" s="156">
        <v>229249</v>
      </c>
      <c r="F7" s="156">
        <v>2151350</v>
      </c>
      <c r="G7" s="193">
        <v>48465</v>
      </c>
      <c r="H7" s="156">
        <v>303508</v>
      </c>
      <c r="I7" s="156">
        <v>39364</v>
      </c>
      <c r="J7" s="156">
        <v>128580</v>
      </c>
      <c r="K7" s="156" t="s">
        <v>107</v>
      </c>
      <c r="L7" s="194">
        <v>128580</v>
      </c>
      <c r="M7" s="195">
        <v>4355</v>
      </c>
      <c r="N7" s="156">
        <v>3994</v>
      </c>
      <c r="O7" s="156">
        <v>233</v>
      </c>
      <c r="P7" s="156">
        <v>121</v>
      </c>
      <c r="Q7" s="156">
        <v>887588</v>
      </c>
      <c r="R7" s="156">
        <v>714829</v>
      </c>
      <c r="S7" s="156">
        <v>172759</v>
      </c>
      <c r="T7" s="344" t="s">
        <v>234</v>
      </c>
      <c r="U7" s="342"/>
    </row>
    <row r="8" spans="1:21" s="34" customFormat="1" ht="22.5" customHeight="1" x14ac:dyDescent="0.2">
      <c r="A8" s="345" t="s">
        <v>235</v>
      </c>
      <c r="B8" s="346"/>
      <c r="C8" s="347"/>
      <c r="D8" s="156">
        <v>2237473</v>
      </c>
      <c r="E8" s="156">
        <v>229249</v>
      </c>
      <c r="F8" s="156">
        <v>1488353</v>
      </c>
      <c r="G8" s="193">
        <v>48465</v>
      </c>
      <c r="H8" s="156">
        <v>303508</v>
      </c>
      <c r="I8" s="156">
        <v>39318</v>
      </c>
      <c r="J8" s="156">
        <v>128580</v>
      </c>
      <c r="K8" s="156" t="s">
        <v>107</v>
      </c>
      <c r="L8" s="194">
        <v>128580</v>
      </c>
      <c r="M8" s="195">
        <v>3698</v>
      </c>
      <c r="N8" s="156">
        <v>3994</v>
      </c>
      <c r="O8" s="156">
        <v>79</v>
      </c>
      <c r="P8" s="156" t="s">
        <v>107</v>
      </c>
      <c r="Q8" s="156">
        <v>69677</v>
      </c>
      <c r="R8" s="156">
        <v>27643</v>
      </c>
      <c r="S8" s="156">
        <v>42034</v>
      </c>
      <c r="T8" s="348" t="s">
        <v>236</v>
      </c>
      <c r="U8" s="346"/>
    </row>
    <row r="9" spans="1:21" s="34" customFormat="1" ht="22.5" customHeight="1" x14ac:dyDescent="0.2">
      <c r="A9" s="191"/>
      <c r="B9" s="191">
        <v>103</v>
      </c>
      <c r="C9" s="192" t="s">
        <v>237</v>
      </c>
      <c r="D9" s="156">
        <v>724387</v>
      </c>
      <c r="E9" s="156">
        <v>192658</v>
      </c>
      <c r="F9" s="156">
        <v>220049</v>
      </c>
      <c r="G9" s="193" t="s">
        <v>107</v>
      </c>
      <c r="H9" s="156">
        <v>209002</v>
      </c>
      <c r="I9" s="156">
        <v>39318</v>
      </c>
      <c r="J9" s="156">
        <v>63360</v>
      </c>
      <c r="K9" s="156" t="s">
        <v>107</v>
      </c>
      <c r="L9" s="194">
        <v>63360</v>
      </c>
      <c r="M9" s="195">
        <v>3185</v>
      </c>
      <c r="N9" s="156">
        <v>3994</v>
      </c>
      <c r="O9" s="156" t="s">
        <v>107</v>
      </c>
      <c r="P9" s="156" t="s">
        <v>107</v>
      </c>
      <c r="Q9" s="156" t="s">
        <v>107</v>
      </c>
      <c r="R9" s="156" t="s">
        <v>107</v>
      </c>
      <c r="S9" s="156" t="s">
        <v>107</v>
      </c>
      <c r="T9" s="196"/>
      <c r="U9" s="197" t="s">
        <v>238</v>
      </c>
    </row>
    <row r="10" spans="1:21" s="34" customFormat="1" ht="22.5" customHeight="1" x14ac:dyDescent="0.2">
      <c r="A10" s="191"/>
      <c r="B10" s="191">
        <v>105</v>
      </c>
      <c r="C10" s="192" t="s">
        <v>239</v>
      </c>
      <c r="D10" s="156">
        <v>179562</v>
      </c>
      <c r="E10" s="156">
        <v>36591</v>
      </c>
      <c r="F10" s="156" t="s">
        <v>107</v>
      </c>
      <c r="G10" s="193">
        <v>48465</v>
      </c>
      <c r="H10" s="156">
        <v>94506</v>
      </c>
      <c r="I10" s="156" t="s">
        <v>107</v>
      </c>
      <c r="J10" s="156" t="s">
        <v>107</v>
      </c>
      <c r="K10" s="156" t="s">
        <v>107</v>
      </c>
      <c r="L10" s="194" t="s">
        <v>107</v>
      </c>
      <c r="M10" s="195" t="s">
        <v>107</v>
      </c>
      <c r="N10" s="156" t="s">
        <v>107</v>
      </c>
      <c r="O10" s="156" t="s">
        <v>107</v>
      </c>
      <c r="P10" s="156" t="s">
        <v>107</v>
      </c>
      <c r="Q10" s="156" t="s">
        <v>107</v>
      </c>
      <c r="R10" s="156" t="s">
        <v>107</v>
      </c>
      <c r="S10" s="156" t="s">
        <v>107</v>
      </c>
      <c r="T10" s="196"/>
      <c r="U10" s="197" t="s">
        <v>240</v>
      </c>
    </row>
    <row r="11" spans="1:21" s="34" customFormat="1" ht="22.5" customHeight="1" x14ac:dyDescent="0.2">
      <c r="A11" s="191"/>
      <c r="B11" s="191">
        <v>106</v>
      </c>
      <c r="C11" s="192" t="s">
        <v>241</v>
      </c>
      <c r="D11" s="156" t="s">
        <v>107</v>
      </c>
      <c r="E11" s="156" t="s">
        <v>107</v>
      </c>
      <c r="F11" s="156" t="s">
        <v>107</v>
      </c>
      <c r="G11" s="193" t="s">
        <v>107</v>
      </c>
      <c r="H11" s="156" t="s">
        <v>107</v>
      </c>
      <c r="I11" s="156" t="s">
        <v>107</v>
      </c>
      <c r="J11" s="156" t="s">
        <v>107</v>
      </c>
      <c r="K11" s="156" t="s">
        <v>107</v>
      </c>
      <c r="L11" s="194" t="s">
        <v>107</v>
      </c>
      <c r="M11" s="195">
        <v>33</v>
      </c>
      <c r="N11" s="156" t="s">
        <v>107</v>
      </c>
      <c r="O11" s="156" t="s">
        <v>107</v>
      </c>
      <c r="P11" s="156" t="s">
        <v>107</v>
      </c>
      <c r="Q11" s="156" t="s">
        <v>107</v>
      </c>
      <c r="R11" s="156" t="s">
        <v>107</v>
      </c>
      <c r="S11" s="156" t="s">
        <v>107</v>
      </c>
      <c r="T11" s="196"/>
      <c r="U11" s="197" t="s">
        <v>242</v>
      </c>
    </row>
    <row r="12" spans="1:21" s="34" customFormat="1" ht="22.5" customHeight="1" x14ac:dyDescent="0.2">
      <c r="A12" s="191"/>
      <c r="B12" s="191">
        <v>108</v>
      </c>
      <c r="C12" s="192" t="s">
        <v>243</v>
      </c>
      <c r="D12" s="156" t="s">
        <v>107</v>
      </c>
      <c r="E12" s="156" t="s">
        <v>107</v>
      </c>
      <c r="F12" s="156" t="s">
        <v>107</v>
      </c>
      <c r="G12" s="193" t="s">
        <v>107</v>
      </c>
      <c r="H12" s="156" t="s">
        <v>107</v>
      </c>
      <c r="I12" s="156" t="s">
        <v>107</v>
      </c>
      <c r="J12" s="156" t="s">
        <v>107</v>
      </c>
      <c r="K12" s="156" t="s">
        <v>107</v>
      </c>
      <c r="L12" s="194" t="s">
        <v>107</v>
      </c>
      <c r="M12" s="195">
        <v>56</v>
      </c>
      <c r="N12" s="156" t="s">
        <v>107</v>
      </c>
      <c r="O12" s="156" t="s">
        <v>107</v>
      </c>
      <c r="P12" s="156" t="s">
        <v>107</v>
      </c>
      <c r="Q12" s="156" t="s">
        <v>107</v>
      </c>
      <c r="R12" s="156" t="s">
        <v>107</v>
      </c>
      <c r="S12" s="156" t="s">
        <v>107</v>
      </c>
      <c r="T12" s="196"/>
      <c r="U12" s="197" t="s">
        <v>244</v>
      </c>
    </row>
    <row r="13" spans="1:21" s="34" customFormat="1" ht="22.5" customHeight="1" x14ac:dyDescent="0.2">
      <c r="A13" s="191"/>
      <c r="B13" s="191">
        <v>111</v>
      </c>
      <c r="C13" s="192" t="s">
        <v>245</v>
      </c>
      <c r="D13" s="156" t="s">
        <v>107</v>
      </c>
      <c r="E13" s="156" t="s">
        <v>107</v>
      </c>
      <c r="F13" s="156" t="s">
        <v>107</v>
      </c>
      <c r="G13" s="193" t="s">
        <v>107</v>
      </c>
      <c r="H13" s="156" t="s">
        <v>107</v>
      </c>
      <c r="I13" s="156" t="s">
        <v>107</v>
      </c>
      <c r="J13" s="156" t="s">
        <v>107</v>
      </c>
      <c r="K13" s="156" t="s">
        <v>107</v>
      </c>
      <c r="L13" s="194" t="s">
        <v>107</v>
      </c>
      <c r="M13" s="195" t="s">
        <v>107</v>
      </c>
      <c r="N13" s="156" t="s">
        <v>107</v>
      </c>
      <c r="O13" s="156">
        <v>65</v>
      </c>
      <c r="P13" s="156" t="s">
        <v>107</v>
      </c>
      <c r="Q13" s="156" t="s">
        <v>107</v>
      </c>
      <c r="R13" s="156" t="s">
        <v>107</v>
      </c>
      <c r="S13" s="156" t="s">
        <v>107</v>
      </c>
      <c r="T13" s="196"/>
      <c r="U13" s="197" t="s">
        <v>246</v>
      </c>
    </row>
    <row r="14" spans="1:21" s="34" customFormat="1" ht="22.5" customHeight="1" x14ac:dyDescent="0.2">
      <c r="A14" s="191"/>
      <c r="B14" s="191">
        <v>112</v>
      </c>
      <c r="C14" s="192" t="s">
        <v>247</v>
      </c>
      <c r="D14" s="156">
        <v>69097</v>
      </c>
      <c r="E14" s="156" t="s">
        <v>107</v>
      </c>
      <c r="F14" s="156">
        <v>69097</v>
      </c>
      <c r="G14" s="193" t="s">
        <v>107</v>
      </c>
      <c r="H14" s="156" t="s">
        <v>107</v>
      </c>
      <c r="I14" s="156" t="s">
        <v>107</v>
      </c>
      <c r="J14" s="156" t="s">
        <v>107</v>
      </c>
      <c r="K14" s="156" t="s">
        <v>107</v>
      </c>
      <c r="L14" s="194" t="s">
        <v>107</v>
      </c>
      <c r="M14" s="195">
        <v>424</v>
      </c>
      <c r="N14" s="156" t="s">
        <v>107</v>
      </c>
      <c r="O14" s="156">
        <v>14</v>
      </c>
      <c r="P14" s="156" t="s">
        <v>107</v>
      </c>
      <c r="Q14" s="156" t="s">
        <v>107</v>
      </c>
      <c r="R14" s="156" t="s">
        <v>107</v>
      </c>
      <c r="S14" s="156" t="s">
        <v>107</v>
      </c>
      <c r="T14" s="196"/>
      <c r="U14" s="197" t="s">
        <v>248</v>
      </c>
    </row>
    <row r="15" spans="1:21" s="34" customFormat="1" ht="22.5" customHeight="1" x14ac:dyDescent="0.2">
      <c r="A15" s="191"/>
      <c r="B15" s="191">
        <v>113</v>
      </c>
      <c r="C15" s="192" t="s">
        <v>50</v>
      </c>
      <c r="D15" s="156">
        <v>65220</v>
      </c>
      <c r="E15" s="156" t="s">
        <v>107</v>
      </c>
      <c r="F15" s="156" t="s">
        <v>107</v>
      </c>
      <c r="G15" s="193" t="s">
        <v>107</v>
      </c>
      <c r="H15" s="156" t="s">
        <v>107</v>
      </c>
      <c r="I15" s="156" t="s">
        <v>107</v>
      </c>
      <c r="J15" s="156">
        <v>65220</v>
      </c>
      <c r="K15" s="156" t="s">
        <v>107</v>
      </c>
      <c r="L15" s="194">
        <v>65220</v>
      </c>
      <c r="M15" s="195" t="s">
        <v>107</v>
      </c>
      <c r="N15" s="156" t="s">
        <v>107</v>
      </c>
      <c r="O15" s="156" t="s">
        <v>107</v>
      </c>
      <c r="P15" s="156" t="s">
        <v>107</v>
      </c>
      <c r="Q15" s="156" t="s">
        <v>107</v>
      </c>
      <c r="R15" s="156" t="s">
        <v>107</v>
      </c>
      <c r="S15" s="156" t="s">
        <v>107</v>
      </c>
      <c r="T15" s="196"/>
      <c r="U15" s="197" t="s">
        <v>51</v>
      </c>
    </row>
    <row r="16" spans="1:21" s="34" customFormat="1" ht="22.5" customHeight="1" x14ac:dyDescent="0.2">
      <c r="A16" s="191"/>
      <c r="B16" s="191">
        <v>135</v>
      </c>
      <c r="C16" s="192" t="s">
        <v>12</v>
      </c>
      <c r="D16" s="156">
        <v>138410</v>
      </c>
      <c r="E16" s="156" t="s">
        <v>107</v>
      </c>
      <c r="F16" s="156">
        <v>138410</v>
      </c>
      <c r="G16" s="193" t="s">
        <v>107</v>
      </c>
      <c r="H16" s="156" t="s">
        <v>107</v>
      </c>
      <c r="I16" s="156" t="s">
        <v>107</v>
      </c>
      <c r="J16" s="156" t="s">
        <v>107</v>
      </c>
      <c r="K16" s="156" t="s">
        <v>107</v>
      </c>
      <c r="L16" s="194" t="s">
        <v>107</v>
      </c>
      <c r="M16" s="195" t="s">
        <v>107</v>
      </c>
      <c r="N16" s="156" t="s">
        <v>107</v>
      </c>
      <c r="O16" s="156" t="s">
        <v>107</v>
      </c>
      <c r="P16" s="156" t="s">
        <v>107</v>
      </c>
      <c r="Q16" s="156" t="s">
        <v>107</v>
      </c>
      <c r="R16" s="156" t="s">
        <v>107</v>
      </c>
      <c r="S16" s="156" t="s">
        <v>107</v>
      </c>
      <c r="T16" s="196"/>
      <c r="U16" s="197" t="s">
        <v>13</v>
      </c>
    </row>
    <row r="17" spans="1:21" s="34" customFormat="1" ht="22.5" customHeight="1" x14ac:dyDescent="0.2">
      <c r="A17" s="191"/>
      <c r="B17" s="191">
        <v>137</v>
      </c>
      <c r="C17" s="192" t="s">
        <v>16</v>
      </c>
      <c r="D17" s="156">
        <v>197022</v>
      </c>
      <c r="E17" s="156" t="s">
        <v>107</v>
      </c>
      <c r="F17" s="156">
        <v>197022</v>
      </c>
      <c r="G17" s="193" t="s">
        <v>107</v>
      </c>
      <c r="H17" s="156" t="s">
        <v>107</v>
      </c>
      <c r="I17" s="156" t="s">
        <v>107</v>
      </c>
      <c r="J17" s="156" t="s">
        <v>107</v>
      </c>
      <c r="K17" s="156" t="s">
        <v>107</v>
      </c>
      <c r="L17" s="194" t="s">
        <v>107</v>
      </c>
      <c r="M17" s="195" t="s">
        <v>107</v>
      </c>
      <c r="N17" s="156" t="s">
        <v>107</v>
      </c>
      <c r="O17" s="156" t="s">
        <v>107</v>
      </c>
      <c r="P17" s="156" t="s">
        <v>107</v>
      </c>
      <c r="Q17" s="156">
        <v>22493</v>
      </c>
      <c r="R17" s="156">
        <v>4057</v>
      </c>
      <c r="S17" s="156">
        <v>18436</v>
      </c>
      <c r="T17" s="196"/>
      <c r="U17" s="197" t="s">
        <v>17</v>
      </c>
    </row>
    <row r="18" spans="1:21" s="34" customFormat="1" ht="22.5" customHeight="1" x14ac:dyDescent="0.2">
      <c r="A18" s="191"/>
      <c r="B18" s="191">
        <v>138</v>
      </c>
      <c r="C18" s="192" t="s">
        <v>23</v>
      </c>
      <c r="D18" s="156">
        <v>232802</v>
      </c>
      <c r="E18" s="156" t="s">
        <v>107</v>
      </c>
      <c r="F18" s="156">
        <v>232802</v>
      </c>
      <c r="G18" s="193" t="s">
        <v>107</v>
      </c>
      <c r="H18" s="156" t="s">
        <v>107</v>
      </c>
      <c r="I18" s="156" t="s">
        <v>107</v>
      </c>
      <c r="J18" s="156" t="s">
        <v>107</v>
      </c>
      <c r="K18" s="156" t="s">
        <v>107</v>
      </c>
      <c r="L18" s="194" t="s">
        <v>107</v>
      </c>
      <c r="M18" s="195" t="s">
        <v>107</v>
      </c>
      <c r="N18" s="156" t="s">
        <v>107</v>
      </c>
      <c r="O18" s="156" t="s">
        <v>107</v>
      </c>
      <c r="P18" s="156" t="s">
        <v>107</v>
      </c>
      <c r="Q18" s="156" t="s">
        <v>107</v>
      </c>
      <c r="R18" s="156" t="s">
        <v>107</v>
      </c>
      <c r="S18" s="156" t="s">
        <v>107</v>
      </c>
      <c r="T18" s="196"/>
      <c r="U18" s="197" t="s">
        <v>24</v>
      </c>
    </row>
    <row r="19" spans="1:21" s="34" customFormat="1" ht="22.5" customHeight="1" x14ac:dyDescent="0.2">
      <c r="A19" s="191"/>
      <c r="B19" s="191">
        <v>140</v>
      </c>
      <c r="C19" s="192" t="s">
        <v>29</v>
      </c>
      <c r="D19" s="156">
        <v>366095</v>
      </c>
      <c r="E19" s="156" t="s">
        <v>107</v>
      </c>
      <c r="F19" s="156">
        <v>366095</v>
      </c>
      <c r="G19" s="193" t="s">
        <v>107</v>
      </c>
      <c r="H19" s="156" t="s">
        <v>107</v>
      </c>
      <c r="I19" s="156" t="s">
        <v>107</v>
      </c>
      <c r="J19" s="156" t="s">
        <v>107</v>
      </c>
      <c r="K19" s="156" t="s">
        <v>107</v>
      </c>
      <c r="L19" s="194" t="s">
        <v>107</v>
      </c>
      <c r="M19" s="195" t="s">
        <v>107</v>
      </c>
      <c r="N19" s="156" t="s">
        <v>107</v>
      </c>
      <c r="O19" s="156" t="s">
        <v>107</v>
      </c>
      <c r="P19" s="156" t="s">
        <v>107</v>
      </c>
      <c r="Q19" s="156">
        <v>47184</v>
      </c>
      <c r="R19" s="156">
        <v>23586</v>
      </c>
      <c r="S19" s="156">
        <v>23598</v>
      </c>
      <c r="T19" s="196"/>
      <c r="U19" s="197" t="s">
        <v>30</v>
      </c>
    </row>
    <row r="20" spans="1:21" s="34" customFormat="1" ht="22.5" customHeight="1" x14ac:dyDescent="0.2">
      <c r="A20" s="191"/>
      <c r="B20" s="191">
        <v>147</v>
      </c>
      <c r="C20" s="192" t="s">
        <v>36</v>
      </c>
      <c r="D20" s="156">
        <v>264878</v>
      </c>
      <c r="E20" s="156" t="s">
        <v>107</v>
      </c>
      <c r="F20" s="156">
        <v>264878</v>
      </c>
      <c r="G20" s="193" t="s">
        <v>107</v>
      </c>
      <c r="H20" s="156" t="s">
        <v>107</v>
      </c>
      <c r="I20" s="156" t="s">
        <v>107</v>
      </c>
      <c r="J20" s="156" t="s">
        <v>107</v>
      </c>
      <c r="K20" s="156" t="s">
        <v>107</v>
      </c>
      <c r="L20" s="194" t="s">
        <v>107</v>
      </c>
      <c r="M20" s="195" t="s">
        <v>107</v>
      </c>
      <c r="N20" s="156" t="s">
        <v>107</v>
      </c>
      <c r="O20" s="156" t="s">
        <v>107</v>
      </c>
      <c r="P20" s="156" t="s">
        <v>107</v>
      </c>
      <c r="Q20" s="156" t="s">
        <v>107</v>
      </c>
      <c r="R20" s="156" t="s">
        <v>107</v>
      </c>
      <c r="S20" s="156" t="s">
        <v>107</v>
      </c>
      <c r="T20" s="196"/>
      <c r="U20" s="197" t="s">
        <v>37</v>
      </c>
    </row>
    <row r="21" spans="1:21" s="34" customFormat="1" ht="22.5" customHeight="1" x14ac:dyDescent="0.2">
      <c r="A21" s="345" t="s">
        <v>249</v>
      </c>
      <c r="B21" s="346"/>
      <c r="C21" s="347"/>
      <c r="D21" s="156">
        <v>26048</v>
      </c>
      <c r="E21" s="156" t="s">
        <v>107</v>
      </c>
      <c r="F21" s="156">
        <v>26002</v>
      </c>
      <c r="G21" s="193" t="s">
        <v>107</v>
      </c>
      <c r="H21" s="156" t="s">
        <v>107</v>
      </c>
      <c r="I21" s="156">
        <v>46</v>
      </c>
      <c r="J21" s="156" t="s">
        <v>107</v>
      </c>
      <c r="K21" s="156" t="s">
        <v>107</v>
      </c>
      <c r="L21" s="194" t="s">
        <v>107</v>
      </c>
      <c r="M21" s="195">
        <v>213</v>
      </c>
      <c r="N21" s="156" t="s">
        <v>107</v>
      </c>
      <c r="O21" s="156">
        <v>5</v>
      </c>
      <c r="P21" s="156" t="s">
        <v>107</v>
      </c>
      <c r="Q21" s="156" t="s">
        <v>107</v>
      </c>
      <c r="R21" s="156" t="s">
        <v>107</v>
      </c>
      <c r="S21" s="156" t="s">
        <v>107</v>
      </c>
      <c r="T21" s="348" t="s">
        <v>250</v>
      </c>
      <c r="U21" s="346"/>
    </row>
    <row r="22" spans="1:21" s="34" customFormat="1" ht="22.5" customHeight="1" x14ac:dyDescent="0.2">
      <c r="A22" s="191"/>
      <c r="B22" s="191">
        <v>207</v>
      </c>
      <c r="C22" s="192" t="s">
        <v>251</v>
      </c>
      <c r="D22" s="156">
        <v>46</v>
      </c>
      <c r="E22" s="156" t="s">
        <v>107</v>
      </c>
      <c r="F22" s="156" t="s">
        <v>107</v>
      </c>
      <c r="G22" s="193" t="s">
        <v>107</v>
      </c>
      <c r="H22" s="156" t="s">
        <v>107</v>
      </c>
      <c r="I22" s="156">
        <v>46</v>
      </c>
      <c r="J22" s="156" t="s">
        <v>107</v>
      </c>
      <c r="K22" s="156" t="s">
        <v>107</v>
      </c>
      <c r="L22" s="194" t="s">
        <v>107</v>
      </c>
      <c r="M22" s="195" t="s">
        <v>107</v>
      </c>
      <c r="N22" s="156" t="s">
        <v>107</v>
      </c>
      <c r="O22" s="156" t="s">
        <v>107</v>
      </c>
      <c r="P22" s="156" t="s">
        <v>107</v>
      </c>
      <c r="Q22" s="156" t="s">
        <v>107</v>
      </c>
      <c r="R22" s="156" t="s">
        <v>107</v>
      </c>
      <c r="S22" s="156" t="s">
        <v>107</v>
      </c>
      <c r="T22" s="196"/>
      <c r="U22" s="197" t="s">
        <v>252</v>
      </c>
    </row>
    <row r="23" spans="1:21" s="34" customFormat="1" ht="22.5" customHeight="1" x14ac:dyDescent="0.2">
      <c r="A23" s="191"/>
      <c r="B23" s="191">
        <v>210</v>
      </c>
      <c r="C23" s="192" t="s">
        <v>253</v>
      </c>
      <c r="D23" s="156" t="s">
        <v>107</v>
      </c>
      <c r="E23" s="156" t="s">
        <v>107</v>
      </c>
      <c r="F23" s="156" t="s">
        <v>107</v>
      </c>
      <c r="G23" s="193" t="s">
        <v>107</v>
      </c>
      <c r="H23" s="156" t="s">
        <v>107</v>
      </c>
      <c r="I23" s="156" t="s">
        <v>107</v>
      </c>
      <c r="J23" s="156" t="s">
        <v>107</v>
      </c>
      <c r="K23" s="156" t="s">
        <v>107</v>
      </c>
      <c r="L23" s="194" t="s">
        <v>107</v>
      </c>
      <c r="M23" s="195">
        <v>195</v>
      </c>
      <c r="N23" s="156" t="s">
        <v>107</v>
      </c>
      <c r="O23" s="156" t="s">
        <v>107</v>
      </c>
      <c r="P23" s="156" t="s">
        <v>107</v>
      </c>
      <c r="Q23" s="156" t="s">
        <v>107</v>
      </c>
      <c r="R23" s="156" t="s">
        <v>107</v>
      </c>
      <c r="S23" s="156" t="s">
        <v>107</v>
      </c>
      <c r="T23" s="196"/>
      <c r="U23" s="197" t="s">
        <v>254</v>
      </c>
    </row>
    <row r="24" spans="1:21" s="34" customFormat="1" ht="22.5" customHeight="1" x14ac:dyDescent="0.2">
      <c r="A24" s="191"/>
      <c r="B24" s="191">
        <v>213</v>
      </c>
      <c r="C24" s="192" t="s">
        <v>255</v>
      </c>
      <c r="D24" s="156" t="s">
        <v>107</v>
      </c>
      <c r="E24" s="156" t="s">
        <v>107</v>
      </c>
      <c r="F24" s="156" t="s">
        <v>107</v>
      </c>
      <c r="G24" s="193" t="s">
        <v>107</v>
      </c>
      <c r="H24" s="156" t="s">
        <v>107</v>
      </c>
      <c r="I24" s="156" t="s">
        <v>107</v>
      </c>
      <c r="J24" s="156" t="s">
        <v>107</v>
      </c>
      <c r="K24" s="156" t="s">
        <v>107</v>
      </c>
      <c r="L24" s="194" t="s">
        <v>107</v>
      </c>
      <c r="M24" s="195">
        <v>18</v>
      </c>
      <c r="N24" s="156" t="s">
        <v>107</v>
      </c>
      <c r="O24" s="156">
        <v>5</v>
      </c>
      <c r="P24" s="156" t="s">
        <v>107</v>
      </c>
      <c r="Q24" s="156" t="s">
        <v>107</v>
      </c>
      <c r="R24" s="156" t="s">
        <v>107</v>
      </c>
      <c r="S24" s="156" t="s">
        <v>107</v>
      </c>
      <c r="T24" s="196"/>
      <c r="U24" s="197" t="s">
        <v>256</v>
      </c>
    </row>
    <row r="25" spans="1:21" s="34" customFormat="1" ht="22.5" customHeight="1" x14ac:dyDescent="0.2">
      <c r="A25" s="191"/>
      <c r="B25" s="191">
        <v>218</v>
      </c>
      <c r="C25" s="192" t="s">
        <v>257</v>
      </c>
      <c r="D25" s="156">
        <v>22925</v>
      </c>
      <c r="E25" s="156" t="s">
        <v>107</v>
      </c>
      <c r="F25" s="156">
        <v>22925</v>
      </c>
      <c r="G25" s="193" t="s">
        <v>107</v>
      </c>
      <c r="H25" s="156" t="s">
        <v>107</v>
      </c>
      <c r="I25" s="156" t="s">
        <v>107</v>
      </c>
      <c r="J25" s="156" t="s">
        <v>107</v>
      </c>
      <c r="K25" s="156" t="s">
        <v>107</v>
      </c>
      <c r="L25" s="194" t="s">
        <v>107</v>
      </c>
      <c r="M25" s="195" t="s">
        <v>107</v>
      </c>
      <c r="N25" s="156" t="s">
        <v>107</v>
      </c>
      <c r="O25" s="156" t="s">
        <v>107</v>
      </c>
      <c r="P25" s="156" t="s">
        <v>107</v>
      </c>
      <c r="Q25" s="156" t="s">
        <v>107</v>
      </c>
      <c r="R25" s="156" t="s">
        <v>107</v>
      </c>
      <c r="S25" s="156" t="s">
        <v>107</v>
      </c>
      <c r="T25" s="196"/>
      <c r="U25" s="197" t="s">
        <v>258</v>
      </c>
    </row>
    <row r="26" spans="1:21" s="34" customFormat="1" ht="22.5" customHeight="1" x14ac:dyDescent="0.2">
      <c r="A26" s="191"/>
      <c r="B26" s="191">
        <v>220</v>
      </c>
      <c r="C26" s="192" t="s">
        <v>259</v>
      </c>
      <c r="D26" s="156">
        <v>3077</v>
      </c>
      <c r="E26" s="156" t="s">
        <v>107</v>
      </c>
      <c r="F26" s="156">
        <v>3077</v>
      </c>
      <c r="G26" s="193" t="s">
        <v>107</v>
      </c>
      <c r="H26" s="156" t="s">
        <v>107</v>
      </c>
      <c r="I26" s="156" t="s">
        <v>107</v>
      </c>
      <c r="J26" s="156" t="s">
        <v>107</v>
      </c>
      <c r="K26" s="156" t="s">
        <v>107</v>
      </c>
      <c r="L26" s="194" t="s">
        <v>107</v>
      </c>
      <c r="M26" s="195" t="s">
        <v>107</v>
      </c>
      <c r="N26" s="156" t="s">
        <v>107</v>
      </c>
      <c r="O26" s="156" t="s">
        <v>107</v>
      </c>
      <c r="P26" s="156" t="s">
        <v>107</v>
      </c>
      <c r="Q26" s="156" t="s">
        <v>107</v>
      </c>
      <c r="R26" s="156" t="s">
        <v>107</v>
      </c>
      <c r="S26" s="156" t="s">
        <v>107</v>
      </c>
      <c r="T26" s="196"/>
      <c r="U26" s="197" t="s">
        <v>260</v>
      </c>
    </row>
    <row r="27" spans="1:21" s="34" customFormat="1" ht="22.5" customHeight="1" x14ac:dyDescent="0.2">
      <c r="A27" s="345" t="s">
        <v>261</v>
      </c>
      <c r="B27" s="346"/>
      <c r="C27" s="347"/>
      <c r="D27" s="156">
        <v>154375</v>
      </c>
      <c r="E27" s="156" t="s">
        <v>107</v>
      </c>
      <c r="F27" s="156">
        <v>154375</v>
      </c>
      <c r="G27" s="193" t="s">
        <v>107</v>
      </c>
      <c r="H27" s="156" t="s">
        <v>107</v>
      </c>
      <c r="I27" s="156" t="s">
        <v>107</v>
      </c>
      <c r="J27" s="156" t="s">
        <v>107</v>
      </c>
      <c r="K27" s="156" t="s">
        <v>107</v>
      </c>
      <c r="L27" s="194" t="s">
        <v>107</v>
      </c>
      <c r="M27" s="195">
        <v>444</v>
      </c>
      <c r="N27" s="156" t="s">
        <v>107</v>
      </c>
      <c r="O27" s="156">
        <v>149</v>
      </c>
      <c r="P27" s="156">
        <v>121</v>
      </c>
      <c r="Q27" s="156">
        <v>725270</v>
      </c>
      <c r="R27" s="156">
        <v>629682</v>
      </c>
      <c r="S27" s="156">
        <v>95588</v>
      </c>
      <c r="T27" s="348" t="s">
        <v>262</v>
      </c>
      <c r="U27" s="346"/>
    </row>
    <row r="28" spans="1:21" s="34" customFormat="1" ht="22.5" customHeight="1" x14ac:dyDescent="0.2">
      <c r="A28" s="191"/>
      <c r="B28" s="191">
        <v>302</v>
      </c>
      <c r="C28" s="192" t="s">
        <v>263</v>
      </c>
      <c r="D28" s="156" t="s">
        <v>107</v>
      </c>
      <c r="E28" s="156" t="s">
        <v>107</v>
      </c>
      <c r="F28" s="156" t="s">
        <v>107</v>
      </c>
      <c r="G28" s="193" t="s">
        <v>107</v>
      </c>
      <c r="H28" s="156" t="s">
        <v>107</v>
      </c>
      <c r="I28" s="156" t="s">
        <v>107</v>
      </c>
      <c r="J28" s="156" t="s">
        <v>107</v>
      </c>
      <c r="K28" s="156" t="s">
        <v>107</v>
      </c>
      <c r="L28" s="194" t="s">
        <v>107</v>
      </c>
      <c r="M28" s="195" t="s">
        <v>107</v>
      </c>
      <c r="N28" s="156" t="s">
        <v>107</v>
      </c>
      <c r="O28" s="156" t="s">
        <v>107</v>
      </c>
      <c r="P28" s="156" t="s">
        <v>107</v>
      </c>
      <c r="Q28" s="156">
        <v>164479</v>
      </c>
      <c r="R28" s="156">
        <v>164479</v>
      </c>
      <c r="S28" s="156" t="s">
        <v>107</v>
      </c>
      <c r="T28" s="196"/>
      <c r="U28" s="197" t="s">
        <v>264</v>
      </c>
    </row>
    <row r="29" spans="1:21" s="34" customFormat="1" ht="22.5" customHeight="1" x14ac:dyDescent="0.2">
      <c r="A29" s="191"/>
      <c r="B29" s="191">
        <v>304</v>
      </c>
      <c r="C29" s="192" t="s">
        <v>265</v>
      </c>
      <c r="D29" s="156">
        <v>154375</v>
      </c>
      <c r="E29" s="156" t="s">
        <v>107</v>
      </c>
      <c r="F29" s="156">
        <v>154375</v>
      </c>
      <c r="G29" s="193" t="s">
        <v>107</v>
      </c>
      <c r="H29" s="156" t="s">
        <v>107</v>
      </c>
      <c r="I29" s="156" t="s">
        <v>107</v>
      </c>
      <c r="J29" s="156" t="s">
        <v>107</v>
      </c>
      <c r="K29" s="156" t="s">
        <v>107</v>
      </c>
      <c r="L29" s="194" t="s">
        <v>107</v>
      </c>
      <c r="M29" s="195">
        <v>444</v>
      </c>
      <c r="N29" s="156" t="s">
        <v>107</v>
      </c>
      <c r="O29" s="156">
        <v>149</v>
      </c>
      <c r="P29" s="156">
        <v>121</v>
      </c>
      <c r="Q29" s="156">
        <v>560791</v>
      </c>
      <c r="R29" s="156">
        <v>465203</v>
      </c>
      <c r="S29" s="156">
        <v>95588</v>
      </c>
      <c r="T29" s="196"/>
      <c r="U29" s="197" t="s">
        <v>266</v>
      </c>
    </row>
    <row r="30" spans="1:21" s="34" customFormat="1" ht="22.5" customHeight="1" x14ac:dyDescent="0.2">
      <c r="A30" s="345" t="s">
        <v>267</v>
      </c>
      <c r="B30" s="346"/>
      <c r="C30" s="347"/>
      <c r="D30" s="156">
        <v>148471</v>
      </c>
      <c r="E30" s="156" t="s">
        <v>107</v>
      </c>
      <c r="F30" s="156">
        <v>148471</v>
      </c>
      <c r="G30" s="193" t="s">
        <v>107</v>
      </c>
      <c r="H30" s="156" t="s">
        <v>107</v>
      </c>
      <c r="I30" s="156" t="s">
        <v>107</v>
      </c>
      <c r="J30" s="156" t="s">
        <v>107</v>
      </c>
      <c r="K30" s="156" t="s">
        <v>107</v>
      </c>
      <c r="L30" s="194" t="s">
        <v>107</v>
      </c>
      <c r="M30" s="195" t="s">
        <v>107</v>
      </c>
      <c r="N30" s="156" t="s">
        <v>107</v>
      </c>
      <c r="O30" s="156" t="s">
        <v>107</v>
      </c>
      <c r="P30" s="156" t="s">
        <v>107</v>
      </c>
      <c r="Q30" s="156" t="s">
        <v>107</v>
      </c>
      <c r="R30" s="156" t="s">
        <v>107</v>
      </c>
      <c r="S30" s="156" t="s">
        <v>107</v>
      </c>
      <c r="T30" s="348" t="s">
        <v>268</v>
      </c>
      <c r="U30" s="346"/>
    </row>
    <row r="31" spans="1:21" s="34" customFormat="1" ht="22.5" customHeight="1" x14ac:dyDescent="0.2">
      <c r="A31" s="191"/>
      <c r="B31" s="191">
        <v>407</v>
      </c>
      <c r="C31" s="192" t="s">
        <v>269</v>
      </c>
      <c r="D31" s="156">
        <v>148471</v>
      </c>
      <c r="E31" s="156" t="s">
        <v>107</v>
      </c>
      <c r="F31" s="156">
        <v>148471</v>
      </c>
      <c r="G31" s="193" t="s">
        <v>107</v>
      </c>
      <c r="H31" s="156" t="s">
        <v>107</v>
      </c>
      <c r="I31" s="156" t="s">
        <v>107</v>
      </c>
      <c r="J31" s="156" t="s">
        <v>107</v>
      </c>
      <c r="K31" s="156" t="s">
        <v>107</v>
      </c>
      <c r="L31" s="194" t="s">
        <v>107</v>
      </c>
      <c r="M31" s="195" t="s">
        <v>107</v>
      </c>
      <c r="N31" s="156" t="s">
        <v>107</v>
      </c>
      <c r="O31" s="156" t="s">
        <v>107</v>
      </c>
      <c r="P31" s="156" t="s">
        <v>107</v>
      </c>
      <c r="Q31" s="156" t="s">
        <v>107</v>
      </c>
      <c r="R31" s="156" t="s">
        <v>107</v>
      </c>
      <c r="S31" s="156" t="s">
        <v>107</v>
      </c>
      <c r="T31" s="196"/>
      <c r="U31" s="197" t="s">
        <v>270</v>
      </c>
    </row>
    <row r="32" spans="1:21" s="34" customFormat="1" ht="22.5" customHeight="1" x14ac:dyDescent="0.2">
      <c r="A32" s="345" t="s">
        <v>271</v>
      </c>
      <c r="B32" s="346"/>
      <c r="C32" s="347"/>
      <c r="D32" s="156">
        <v>181073</v>
      </c>
      <c r="E32" s="156" t="s">
        <v>107</v>
      </c>
      <c r="F32" s="156">
        <v>181073</v>
      </c>
      <c r="G32" s="193" t="s">
        <v>107</v>
      </c>
      <c r="H32" s="156" t="s">
        <v>107</v>
      </c>
      <c r="I32" s="156" t="s">
        <v>107</v>
      </c>
      <c r="J32" s="156" t="s">
        <v>107</v>
      </c>
      <c r="K32" s="156" t="s">
        <v>107</v>
      </c>
      <c r="L32" s="194" t="s">
        <v>107</v>
      </c>
      <c r="M32" s="195" t="s">
        <v>107</v>
      </c>
      <c r="N32" s="156" t="s">
        <v>107</v>
      </c>
      <c r="O32" s="156" t="s">
        <v>107</v>
      </c>
      <c r="P32" s="156" t="s">
        <v>107</v>
      </c>
      <c r="Q32" s="156" t="s">
        <v>107</v>
      </c>
      <c r="R32" s="156" t="s">
        <v>107</v>
      </c>
      <c r="S32" s="156" t="s">
        <v>107</v>
      </c>
      <c r="T32" s="348" t="s">
        <v>272</v>
      </c>
      <c r="U32" s="346"/>
    </row>
    <row r="33" spans="1:21" s="34" customFormat="1" ht="22.5" customHeight="1" x14ac:dyDescent="0.2">
      <c r="A33" s="191"/>
      <c r="B33" s="191">
        <v>503</v>
      </c>
      <c r="C33" s="192" t="s">
        <v>273</v>
      </c>
      <c r="D33" s="156">
        <v>135249</v>
      </c>
      <c r="E33" s="156" t="s">
        <v>107</v>
      </c>
      <c r="F33" s="156">
        <v>135249</v>
      </c>
      <c r="G33" s="193" t="s">
        <v>107</v>
      </c>
      <c r="H33" s="156" t="s">
        <v>107</v>
      </c>
      <c r="I33" s="156" t="s">
        <v>107</v>
      </c>
      <c r="J33" s="156" t="s">
        <v>107</v>
      </c>
      <c r="K33" s="156" t="s">
        <v>107</v>
      </c>
      <c r="L33" s="194" t="s">
        <v>107</v>
      </c>
      <c r="M33" s="195" t="s">
        <v>107</v>
      </c>
      <c r="N33" s="156" t="s">
        <v>107</v>
      </c>
      <c r="O33" s="156" t="s">
        <v>107</v>
      </c>
      <c r="P33" s="156" t="s">
        <v>107</v>
      </c>
      <c r="Q33" s="156" t="s">
        <v>107</v>
      </c>
      <c r="R33" s="156" t="s">
        <v>107</v>
      </c>
      <c r="S33" s="156" t="s">
        <v>107</v>
      </c>
      <c r="T33" s="196"/>
      <c r="U33" s="197" t="s">
        <v>274</v>
      </c>
    </row>
    <row r="34" spans="1:21" s="34" customFormat="1" ht="22.5" customHeight="1" x14ac:dyDescent="0.2">
      <c r="A34" s="191"/>
      <c r="B34" s="191">
        <v>506</v>
      </c>
      <c r="C34" s="192" t="s">
        <v>275</v>
      </c>
      <c r="D34" s="156">
        <v>45824</v>
      </c>
      <c r="E34" s="156" t="s">
        <v>107</v>
      </c>
      <c r="F34" s="156">
        <v>45824</v>
      </c>
      <c r="G34" s="193" t="s">
        <v>107</v>
      </c>
      <c r="H34" s="156" t="s">
        <v>107</v>
      </c>
      <c r="I34" s="156" t="s">
        <v>107</v>
      </c>
      <c r="J34" s="156" t="s">
        <v>107</v>
      </c>
      <c r="K34" s="156" t="s">
        <v>107</v>
      </c>
      <c r="L34" s="194" t="s">
        <v>107</v>
      </c>
      <c r="M34" s="195" t="s">
        <v>107</v>
      </c>
      <c r="N34" s="156" t="s">
        <v>107</v>
      </c>
      <c r="O34" s="156" t="s">
        <v>107</v>
      </c>
      <c r="P34" s="156" t="s">
        <v>107</v>
      </c>
      <c r="Q34" s="156" t="s">
        <v>107</v>
      </c>
      <c r="R34" s="156" t="s">
        <v>107</v>
      </c>
      <c r="S34" s="156" t="s">
        <v>107</v>
      </c>
      <c r="T34" s="196"/>
      <c r="U34" s="197" t="s">
        <v>276</v>
      </c>
    </row>
    <row r="35" spans="1:21" s="34" customFormat="1" ht="22.5" customHeight="1" x14ac:dyDescent="0.2">
      <c r="A35" s="345" t="s">
        <v>61</v>
      </c>
      <c r="B35" s="346"/>
      <c r="C35" s="347"/>
      <c r="D35" s="156">
        <v>153076</v>
      </c>
      <c r="E35" s="156" t="s">
        <v>107</v>
      </c>
      <c r="F35" s="156">
        <v>153076</v>
      </c>
      <c r="G35" s="193" t="s">
        <v>107</v>
      </c>
      <c r="H35" s="156" t="s">
        <v>107</v>
      </c>
      <c r="I35" s="156" t="s">
        <v>107</v>
      </c>
      <c r="J35" s="156" t="s">
        <v>107</v>
      </c>
      <c r="K35" s="156" t="s">
        <v>107</v>
      </c>
      <c r="L35" s="194" t="s">
        <v>107</v>
      </c>
      <c r="M35" s="195" t="s">
        <v>107</v>
      </c>
      <c r="N35" s="156" t="s">
        <v>107</v>
      </c>
      <c r="O35" s="156" t="s">
        <v>107</v>
      </c>
      <c r="P35" s="156" t="s">
        <v>107</v>
      </c>
      <c r="Q35" s="156">
        <v>92641</v>
      </c>
      <c r="R35" s="156">
        <v>57504</v>
      </c>
      <c r="S35" s="156">
        <v>35137</v>
      </c>
      <c r="T35" s="348" t="s">
        <v>277</v>
      </c>
      <c r="U35" s="346"/>
    </row>
    <row r="36" spans="1:21" s="34" customFormat="1" ht="22.5" customHeight="1" x14ac:dyDescent="0.2">
      <c r="A36" s="191"/>
      <c r="B36" s="191">
        <v>601</v>
      </c>
      <c r="C36" s="192" t="s">
        <v>63</v>
      </c>
      <c r="D36" s="156">
        <v>101135</v>
      </c>
      <c r="E36" s="156" t="s">
        <v>107</v>
      </c>
      <c r="F36" s="156">
        <v>101135</v>
      </c>
      <c r="G36" s="193" t="s">
        <v>107</v>
      </c>
      <c r="H36" s="156" t="s">
        <v>107</v>
      </c>
      <c r="I36" s="156" t="s">
        <v>107</v>
      </c>
      <c r="J36" s="156" t="s">
        <v>107</v>
      </c>
      <c r="K36" s="156" t="s">
        <v>107</v>
      </c>
      <c r="L36" s="194" t="s">
        <v>107</v>
      </c>
      <c r="M36" s="195" t="s">
        <v>107</v>
      </c>
      <c r="N36" s="156" t="s">
        <v>107</v>
      </c>
      <c r="O36" s="156" t="s">
        <v>107</v>
      </c>
      <c r="P36" s="156" t="s">
        <v>107</v>
      </c>
      <c r="Q36" s="156">
        <v>92641</v>
      </c>
      <c r="R36" s="156">
        <v>57504</v>
      </c>
      <c r="S36" s="156">
        <v>35137</v>
      </c>
      <c r="T36" s="196"/>
      <c r="U36" s="197" t="s">
        <v>64</v>
      </c>
    </row>
    <row r="37" spans="1:21" s="34" customFormat="1" ht="22.5" customHeight="1" thickBot="1" x14ac:dyDescent="0.25">
      <c r="A37" s="191"/>
      <c r="B37" s="191">
        <v>602</v>
      </c>
      <c r="C37" s="192" t="s">
        <v>278</v>
      </c>
      <c r="D37" s="156">
        <v>51941</v>
      </c>
      <c r="E37" s="156" t="s">
        <v>107</v>
      </c>
      <c r="F37" s="156">
        <v>51941</v>
      </c>
      <c r="G37" s="193" t="s">
        <v>107</v>
      </c>
      <c r="H37" s="156" t="s">
        <v>107</v>
      </c>
      <c r="I37" s="156" t="s">
        <v>107</v>
      </c>
      <c r="J37" s="156" t="s">
        <v>107</v>
      </c>
      <c r="K37" s="156" t="s">
        <v>107</v>
      </c>
      <c r="L37" s="194" t="s">
        <v>107</v>
      </c>
      <c r="M37" s="195" t="s">
        <v>107</v>
      </c>
      <c r="N37" s="156" t="s">
        <v>107</v>
      </c>
      <c r="O37" s="156" t="s">
        <v>107</v>
      </c>
      <c r="P37" s="156" t="s">
        <v>107</v>
      </c>
      <c r="Q37" s="156" t="s">
        <v>107</v>
      </c>
      <c r="R37" s="156" t="s">
        <v>107</v>
      </c>
      <c r="S37" s="156" t="s">
        <v>107</v>
      </c>
      <c r="T37" s="196"/>
      <c r="U37" s="197" t="s">
        <v>279</v>
      </c>
    </row>
    <row r="38" spans="1:21" s="34" customFormat="1" ht="11.25" customHeight="1" thickBot="1" x14ac:dyDescent="0.25">
      <c r="A38" s="206"/>
      <c r="B38" s="206"/>
      <c r="C38" s="207"/>
      <c r="D38" s="208"/>
      <c r="E38" s="208"/>
      <c r="F38" s="208"/>
      <c r="G38" s="209"/>
      <c r="H38" s="208"/>
      <c r="I38" s="208"/>
      <c r="J38" s="208"/>
      <c r="K38" s="208"/>
      <c r="L38" s="210"/>
      <c r="M38" s="211"/>
      <c r="N38" s="208"/>
      <c r="O38" s="208"/>
      <c r="P38" s="208"/>
      <c r="Q38" s="208"/>
      <c r="R38" s="208"/>
      <c r="S38" s="208"/>
      <c r="T38" s="212"/>
      <c r="U38" s="213"/>
    </row>
    <row r="39" spans="1:21" s="34" customFormat="1" ht="22.5" customHeight="1" thickBot="1" x14ac:dyDescent="0.25">
      <c r="A39" s="198"/>
      <c r="B39" s="214" t="s">
        <v>280</v>
      </c>
      <c r="C39" s="199"/>
      <c r="D39" s="200">
        <v>64841</v>
      </c>
      <c r="E39" s="200" t="s">
        <v>107</v>
      </c>
      <c r="F39" s="200" t="s">
        <v>107</v>
      </c>
      <c r="G39" s="201">
        <v>64841</v>
      </c>
      <c r="H39" s="200" t="s">
        <v>107</v>
      </c>
      <c r="I39" s="200" t="s">
        <v>107</v>
      </c>
      <c r="J39" s="200" t="s">
        <v>107</v>
      </c>
      <c r="K39" s="200" t="s">
        <v>107</v>
      </c>
      <c r="L39" s="202" t="s">
        <v>107</v>
      </c>
      <c r="M39" s="203">
        <v>2535</v>
      </c>
      <c r="N39" s="200" t="s">
        <v>107</v>
      </c>
      <c r="O39" s="200" t="s">
        <v>107</v>
      </c>
      <c r="P39" s="200" t="s">
        <v>107</v>
      </c>
      <c r="Q39" s="200" t="s">
        <v>107</v>
      </c>
      <c r="R39" s="200" t="s">
        <v>107</v>
      </c>
      <c r="S39" s="200" t="s">
        <v>107</v>
      </c>
      <c r="T39" s="204"/>
      <c r="U39" s="215" t="s">
        <v>281</v>
      </c>
    </row>
    <row r="40" spans="1:21" ht="18.649999999999999" customHeight="1" x14ac:dyDescent="0.2">
      <c r="A40" s="166" t="s">
        <v>9</v>
      </c>
      <c r="U40" s="167" t="s">
        <v>9</v>
      </c>
    </row>
    <row r="68" ht="5.25" customHeight="1" x14ac:dyDescent="0.2"/>
  </sheetData>
  <mergeCells count="16">
    <mergeCell ref="A32:C32"/>
    <mergeCell ref="T32:U32"/>
    <mergeCell ref="A35:C35"/>
    <mergeCell ref="T35:U35"/>
    <mergeCell ref="A21:C21"/>
    <mergeCell ref="T21:U21"/>
    <mergeCell ref="A27:C27"/>
    <mergeCell ref="T27:U27"/>
    <mergeCell ref="A30:C30"/>
    <mergeCell ref="T30:U30"/>
    <mergeCell ref="A2:C5"/>
    <mergeCell ref="T2:U5"/>
    <mergeCell ref="A7:C7"/>
    <mergeCell ref="T7:U7"/>
    <mergeCell ref="A8:C8"/>
    <mergeCell ref="T8:U8"/>
  </mergeCells>
  <phoneticPr fontId="2"/>
  <pageMargins left="0.59055118110236227" right="0.51" top="0.59055118110236227" bottom="0.59055118110236227" header="0.51181102362204722" footer="0.51181102362204722"/>
  <pageSetup paperSize="9" scale="75" fitToWidth="0" orientation="portrait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U85"/>
  <sheetViews>
    <sheetView zoomScale="85" zoomScaleNormal="85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8" defaultRowHeight="12" x14ac:dyDescent="0.2"/>
  <cols>
    <col min="1" max="1" width="3.26953125" style="9" customWidth="1"/>
    <col min="2" max="2" width="3.36328125" style="62" customWidth="1"/>
    <col min="3" max="3" width="14.6328125" style="9" customWidth="1"/>
    <col min="4" max="12" width="9.7265625" style="9" customWidth="1"/>
    <col min="13" max="13" width="10.7265625" style="9" customWidth="1"/>
    <col min="14" max="19" width="9.7265625" style="9" customWidth="1"/>
    <col min="20" max="20" width="4.453125" style="9" customWidth="1"/>
    <col min="21" max="21" width="27.36328125" style="9" customWidth="1"/>
    <col min="22" max="16384" width="8" style="9"/>
  </cols>
  <sheetData>
    <row r="1" spans="1:21" s="2" customFormat="1" ht="18.75" customHeight="1" thickBot="1" x14ac:dyDescent="0.25">
      <c r="A1" s="168" t="s">
        <v>282</v>
      </c>
      <c r="B1" s="169"/>
      <c r="C1" s="168"/>
      <c r="D1" s="216"/>
      <c r="E1" s="172"/>
      <c r="F1" s="173"/>
      <c r="G1" s="174"/>
      <c r="H1" s="4"/>
      <c r="I1" s="89"/>
      <c r="J1" s="168"/>
      <c r="K1" s="168"/>
      <c r="L1" s="168"/>
      <c r="M1" s="168" t="s">
        <v>178</v>
      </c>
      <c r="N1" s="168" t="s">
        <v>178</v>
      </c>
      <c r="O1" s="168"/>
      <c r="Q1" s="168"/>
      <c r="R1" s="168"/>
      <c r="S1" s="168"/>
      <c r="T1" s="168"/>
      <c r="U1" s="217" t="s">
        <v>283</v>
      </c>
    </row>
    <row r="2" spans="1:21" s="34" customFormat="1" ht="11.25" customHeight="1" x14ac:dyDescent="0.2">
      <c r="A2" s="349" t="s">
        <v>206</v>
      </c>
      <c r="B2" s="349"/>
      <c r="C2" s="350"/>
      <c r="D2" s="180"/>
      <c r="E2" s="177"/>
      <c r="F2" s="177"/>
      <c r="G2" s="177"/>
      <c r="H2" s="177"/>
      <c r="I2" s="177"/>
      <c r="J2" s="177"/>
      <c r="K2" s="177"/>
      <c r="L2" s="177"/>
      <c r="M2" s="178"/>
      <c r="N2" s="180"/>
      <c r="O2" s="176"/>
      <c r="P2" s="179"/>
      <c r="Q2" s="176"/>
      <c r="R2" s="180"/>
      <c r="S2" s="180"/>
      <c r="T2" s="335" t="s">
        <v>284</v>
      </c>
      <c r="U2" s="336"/>
    </row>
    <row r="3" spans="1:21" s="34" customFormat="1" ht="11.25" customHeight="1" x14ac:dyDescent="0.2">
      <c r="A3" s="331"/>
      <c r="B3" s="331"/>
      <c r="C3" s="332"/>
      <c r="D3" s="218" t="s">
        <v>112</v>
      </c>
      <c r="E3" s="181" t="s">
        <v>208</v>
      </c>
      <c r="F3" s="181" t="s">
        <v>114</v>
      </c>
      <c r="G3" s="181" t="s">
        <v>209</v>
      </c>
      <c r="H3" s="181" t="s">
        <v>116</v>
      </c>
      <c r="I3" s="181" t="s">
        <v>117</v>
      </c>
      <c r="J3" s="181" t="s">
        <v>210</v>
      </c>
      <c r="K3" s="182"/>
      <c r="L3" s="182"/>
      <c r="M3" s="184" t="s">
        <v>119</v>
      </c>
      <c r="N3" s="218" t="s">
        <v>211</v>
      </c>
      <c r="O3" s="181" t="s">
        <v>212</v>
      </c>
      <c r="P3" s="185" t="s">
        <v>213</v>
      </c>
      <c r="Q3" s="181" t="s">
        <v>214</v>
      </c>
      <c r="R3" s="182"/>
      <c r="S3" s="182"/>
      <c r="T3" s="337"/>
      <c r="U3" s="353"/>
    </row>
    <row r="4" spans="1:21" s="34" customFormat="1" ht="11.25" customHeight="1" x14ac:dyDescent="0.2">
      <c r="A4" s="331"/>
      <c r="B4" s="331"/>
      <c r="C4" s="332"/>
      <c r="D4" s="218" t="s">
        <v>124</v>
      </c>
      <c r="E4" s="181" t="s">
        <v>215</v>
      </c>
      <c r="F4" s="181" t="s">
        <v>215</v>
      </c>
      <c r="G4" s="181" t="s">
        <v>216</v>
      </c>
      <c r="H4" s="181"/>
      <c r="I4" s="181"/>
      <c r="J4" s="181" t="s">
        <v>215</v>
      </c>
      <c r="K4" s="104" t="s">
        <v>126</v>
      </c>
      <c r="L4" s="110" t="s">
        <v>127</v>
      </c>
      <c r="M4" s="184"/>
      <c r="N4" s="218"/>
      <c r="O4" s="181"/>
      <c r="P4" s="185"/>
      <c r="Q4" s="181"/>
      <c r="R4" s="185" t="s">
        <v>217</v>
      </c>
      <c r="S4" s="181" t="s">
        <v>218</v>
      </c>
      <c r="T4" s="337"/>
      <c r="U4" s="353"/>
    </row>
    <row r="5" spans="1:21" s="34" customFormat="1" ht="22.5" customHeight="1" x14ac:dyDescent="0.2">
      <c r="A5" s="351"/>
      <c r="B5" s="351"/>
      <c r="C5" s="352"/>
      <c r="D5" s="188" t="s">
        <v>219</v>
      </c>
      <c r="E5" s="186" t="s">
        <v>220</v>
      </c>
      <c r="F5" s="186" t="s">
        <v>221</v>
      </c>
      <c r="G5" s="186" t="s">
        <v>222</v>
      </c>
      <c r="H5" s="186" t="s">
        <v>223</v>
      </c>
      <c r="I5" s="186" t="s">
        <v>224</v>
      </c>
      <c r="J5" s="186" t="s">
        <v>285</v>
      </c>
      <c r="K5" s="186" t="s">
        <v>226</v>
      </c>
      <c r="L5" s="187" t="s">
        <v>227</v>
      </c>
      <c r="M5" s="188" t="s">
        <v>228</v>
      </c>
      <c r="N5" s="188" t="s">
        <v>229</v>
      </c>
      <c r="O5" s="186" t="s">
        <v>286</v>
      </c>
      <c r="P5" s="186" t="s">
        <v>231</v>
      </c>
      <c r="Q5" s="186" t="s">
        <v>232</v>
      </c>
      <c r="R5" s="189" t="s">
        <v>178</v>
      </c>
      <c r="S5" s="190"/>
      <c r="T5" s="339"/>
      <c r="U5" s="340"/>
    </row>
    <row r="6" spans="1:21" s="34" customFormat="1" ht="22.5" customHeight="1" x14ac:dyDescent="0.2">
      <c r="A6" s="191"/>
      <c r="B6" s="191"/>
      <c r="C6" s="192"/>
      <c r="D6" s="219"/>
      <c r="E6" s="220"/>
      <c r="F6" s="220"/>
      <c r="G6" s="220"/>
      <c r="H6" s="220"/>
      <c r="I6" s="220"/>
      <c r="J6" s="220"/>
      <c r="K6" s="220"/>
      <c r="L6" s="221"/>
      <c r="M6" s="219"/>
      <c r="N6" s="219"/>
      <c r="O6" s="220"/>
      <c r="P6" s="220"/>
      <c r="Q6" s="220"/>
      <c r="R6" s="222"/>
      <c r="S6" s="223"/>
      <c r="T6" s="196"/>
      <c r="U6" s="197"/>
    </row>
    <row r="7" spans="1:21" s="34" customFormat="1" ht="22.5" customHeight="1" x14ac:dyDescent="0.2">
      <c r="A7" s="341" t="s">
        <v>287</v>
      </c>
      <c r="B7" s="342"/>
      <c r="C7" s="354"/>
      <c r="D7" s="219">
        <v>2232400</v>
      </c>
      <c r="E7" s="220">
        <v>442325</v>
      </c>
      <c r="F7" s="220" t="s">
        <v>107</v>
      </c>
      <c r="G7" s="220">
        <v>436788</v>
      </c>
      <c r="H7" s="220">
        <v>197822</v>
      </c>
      <c r="I7" s="220">
        <v>578165</v>
      </c>
      <c r="J7" s="220">
        <v>577300</v>
      </c>
      <c r="K7" s="220">
        <v>21253</v>
      </c>
      <c r="L7" s="221">
        <v>556047</v>
      </c>
      <c r="M7" s="219">
        <v>58286</v>
      </c>
      <c r="N7" s="219" t="s">
        <v>107</v>
      </c>
      <c r="O7" s="220">
        <v>59</v>
      </c>
      <c r="P7" s="220">
        <v>1472</v>
      </c>
      <c r="Q7" s="220">
        <v>15286</v>
      </c>
      <c r="R7" s="222">
        <v>15286</v>
      </c>
      <c r="S7" s="223" t="s">
        <v>107</v>
      </c>
      <c r="T7" s="355" t="s">
        <v>288</v>
      </c>
      <c r="U7" s="342"/>
    </row>
    <row r="8" spans="1:21" s="34" customFormat="1" ht="22.5" customHeight="1" x14ac:dyDescent="0.2">
      <c r="A8" s="345" t="s">
        <v>235</v>
      </c>
      <c r="B8" s="346"/>
      <c r="C8" s="356"/>
      <c r="D8" s="219">
        <v>784231</v>
      </c>
      <c r="E8" s="220">
        <v>393359</v>
      </c>
      <c r="F8" s="220" t="s">
        <v>107</v>
      </c>
      <c r="G8" s="220" t="s">
        <v>107</v>
      </c>
      <c r="H8" s="220">
        <v>197822</v>
      </c>
      <c r="I8" s="220">
        <v>42601</v>
      </c>
      <c r="J8" s="220">
        <v>150449</v>
      </c>
      <c r="K8" s="220">
        <v>20515</v>
      </c>
      <c r="L8" s="221">
        <v>129934</v>
      </c>
      <c r="M8" s="219">
        <v>55499</v>
      </c>
      <c r="N8" s="219" t="s">
        <v>107</v>
      </c>
      <c r="O8" s="220">
        <v>54</v>
      </c>
      <c r="P8" s="220">
        <v>1019</v>
      </c>
      <c r="Q8" s="220">
        <v>15286</v>
      </c>
      <c r="R8" s="222">
        <v>15286</v>
      </c>
      <c r="S8" s="223" t="s">
        <v>107</v>
      </c>
      <c r="T8" s="357" t="s">
        <v>236</v>
      </c>
      <c r="U8" s="346"/>
    </row>
    <row r="9" spans="1:21" s="34" customFormat="1" ht="22.5" customHeight="1" x14ac:dyDescent="0.2">
      <c r="A9" s="191"/>
      <c r="B9" s="191">
        <v>103</v>
      </c>
      <c r="C9" s="192" t="s">
        <v>237</v>
      </c>
      <c r="D9" s="219">
        <v>478157</v>
      </c>
      <c r="E9" s="220">
        <v>253819</v>
      </c>
      <c r="F9" s="220" t="s">
        <v>107</v>
      </c>
      <c r="G9" s="220" t="s">
        <v>107</v>
      </c>
      <c r="H9" s="220">
        <v>197822</v>
      </c>
      <c r="I9" s="220" t="s">
        <v>107</v>
      </c>
      <c r="J9" s="220">
        <v>26516</v>
      </c>
      <c r="K9" s="220">
        <v>9515</v>
      </c>
      <c r="L9" s="221">
        <v>17001</v>
      </c>
      <c r="M9" s="219">
        <v>7215</v>
      </c>
      <c r="N9" s="219" t="s">
        <v>107</v>
      </c>
      <c r="O9" s="220">
        <v>5</v>
      </c>
      <c r="P9" s="220">
        <v>35</v>
      </c>
      <c r="Q9" s="220" t="s">
        <v>107</v>
      </c>
      <c r="R9" s="222" t="s">
        <v>107</v>
      </c>
      <c r="S9" s="223" t="s">
        <v>107</v>
      </c>
      <c r="T9" s="196"/>
      <c r="U9" s="197" t="s">
        <v>238</v>
      </c>
    </row>
    <row r="10" spans="1:21" s="34" customFormat="1" ht="22.5" customHeight="1" x14ac:dyDescent="0.2">
      <c r="A10" s="191"/>
      <c r="B10" s="191">
        <v>105</v>
      </c>
      <c r="C10" s="192" t="s">
        <v>239</v>
      </c>
      <c r="D10" s="219" t="s">
        <v>107</v>
      </c>
      <c r="E10" s="220" t="s">
        <v>107</v>
      </c>
      <c r="F10" s="220" t="s">
        <v>107</v>
      </c>
      <c r="G10" s="220" t="s">
        <v>107</v>
      </c>
      <c r="H10" s="220" t="s">
        <v>107</v>
      </c>
      <c r="I10" s="220" t="s">
        <v>107</v>
      </c>
      <c r="J10" s="220" t="s">
        <v>107</v>
      </c>
      <c r="K10" s="220" t="s">
        <v>107</v>
      </c>
      <c r="L10" s="221" t="s">
        <v>107</v>
      </c>
      <c r="M10" s="219">
        <v>12106</v>
      </c>
      <c r="N10" s="219" t="s">
        <v>107</v>
      </c>
      <c r="O10" s="220">
        <v>10</v>
      </c>
      <c r="P10" s="220">
        <v>197</v>
      </c>
      <c r="Q10" s="220">
        <v>10733</v>
      </c>
      <c r="R10" s="222">
        <v>10733</v>
      </c>
      <c r="S10" s="223" t="s">
        <v>107</v>
      </c>
      <c r="T10" s="196"/>
      <c r="U10" s="197" t="s">
        <v>240</v>
      </c>
    </row>
    <row r="11" spans="1:21" s="34" customFormat="1" ht="22.5" customHeight="1" x14ac:dyDescent="0.2">
      <c r="A11" s="191"/>
      <c r="B11" s="191">
        <v>106</v>
      </c>
      <c r="C11" s="192" t="s">
        <v>241</v>
      </c>
      <c r="D11" s="219">
        <v>41900</v>
      </c>
      <c r="E11" s="220">
        <v>41900</v>
      </c>
      <c r="F11" s="220" t="s">
        <v>107</v>
      </c>
      <c r="G11" s="220" t="s">
        <v>107</v>
      </c>
      <c r="H11" s="220" t="s">
        <v>107</v>
      </c>
      <c r="I11" s="220" t="s">
        <v>107</v>
      </c>
      <c r="J11" s="220" t="s">
        <v>107</v>
      </c>
      <c r="K11" s="220" t="s">
        <v>107</v>
      </c>
      <c r="L11" s="221" t="s">
        <v>107</v>
      </c>
      <c r="M11" s="219">
        <v>4027</v>
      </c>
      <c r="N11" s="219" t="s">
        <v>107</v>
      </c>
      <c r="O11" s="220">
        <v>6</v>
      </c>
      <c r="P11" s="220">
        <v>245</v>
      </c>
      <c r="Q11" s="220">
        <v>4553</v>
      </c>
      <c r="R11" s="222">
        <v>4553</v>
      </c>
      <c r="S11" s="223" t="s">
        <v>107</v>
      </c>
      <c r="T11" s="196"/>
      <c r="U11" s="197" t="s">
        <v>242</v>
      </c>
    </row>
    <row r="12" spans="1:21" s="34" customFormat="1" ht="22.5" customHeight="1" x14ac:dyDescent="0.2">
      <c r="A12" s="191"/>
      <c r="B12" s="191">
        <v>107</v>
      </c>
      <c r="C12" s="192" t="s">
        <v>289</v>
      </c>
      <c r="D12" s="219" t="s">
        <v>107</v>
      </c>
      <c r="E12" s="220" t="s">
        <v>107</v>
      </c>
      <c r="F12" s="220" t="s">
        <v>107</v>
      </c>
      <c r="G12" s="220" t="s">
        <v>107</v>
      </c>
      <c r="H12" s="220" t="s">
        <v>107</v>
      </c>
      <c r="I12" s="220" t="s">
        <v>107</v>
      </c>
      <c r="J12" s="220" t="s">
        <v>107</v>
      </c>
      <c r="K12" s="220" t="s">
        <v>107</v>
      </c>
      <c r="L12" s="221" t="s">
        <v>107</v>
      </c>
      <c r="M12" s="219">
        <v>12</v>
      </c>
      <c r="N12" s="219" t="s">
        <v>107</v>
      </c>
      <c r="O12" s="220" t="s">
        <v>107</v>
      </c>
      <c r="P12" s="220" t="s">
        <v>107</v>
      </c>
      <c r="Q12" s="220" t="s">
        <v>107</v>
      </c>
      <c r="R12" s="222" t="s">
        <v>107</v>
      </c>
      <c r="S12" s="223" t="s">
        <v>107</v>
      </c>
      <c r="T12" s="196"/>
      <c r="U12" s="197" t="s">
        <v>290</v>
      </c>
    </row>
    <row r="13" spans="1:21" s="34" customFormat="1" ht="22.5" customHeight="1" x14ac:dyDescent="0.2">
      <c r="A13" s="191"/>
      <c r="B13" s="191">
        <v>108</v>
      </c>
      <c r="C13" s="192" t="s">
        <v>243</v>
      </c>
      <c r="D13" s="219">
        <v>20000</v>
      </c>
      <c r="E13" s="220" t="s">
        <v>107</v>
      </c>
      <c r="F13" s="220" t="s">
        <v>107</v>
      </c>
      <c r="G13" s="220" t="s">
        <v>107</v>
      </c>
      <c r="H13" s="220" t="s">
        <v>107</v>
      </c>
      <c r="I13" s="220" t="s">
        <v>107</v>
      </c>
      <c r="J13" s="220">
        <v>20000</v>
      </c>
      <c r="K13" s="220" t="s">
        <v>107</v>
      </c>
      <c r="L13" s="221">
        <v>20000</v>
      </c>
      <c r="M13" s="219">
        <v>4</v>
      </c>
      <c r="N13" s="219" t="s">
        <v>107</v>
      </c>
      <c r="O13" s="220" t="s">
        <v>107</v>
      </c>
      <c r="P13" s="220">
        <v>11</v>
      </c>
      <c r="Q13" s="220" t="s">
        <v>107</v>
      </c>
      <c r="R13" s="222" t="s">
        <v>107</v>
      </c>
      <c r="S13" s="223" t="s">
        <v>107</v>
      </c>
      <c r="T13" s="196"/>
      <c r="U13" s="197" t="s">
        <v>244</v>
      </c>
    </row>
    <row r="14" spans="1:21" s="34" customFormat="1" ht="22.5" customHeight="1" x14ac:dyDescent="0.2">
      <c r="A14" s="191"/>
      <c r="B14" s="191">
        <v>110</v>
      </c>
      <c r="C14" s="192" t="s">
        <v>47</v>
      </c>
      <c r="D14" s="219" t="s">
        <v>107</v>
      </c>
      <c r="E14" s="220" t="s">
        <v>107</v>
      </c>
      <c r="F14" s="220" t="s">
        <v>107</v>
      </c>
      <c r="G14" s="220" t="s">
        <v>107</v>
      </c>
      <c r="H14" s="220" t="s">
        <v>107</v>
      </c>
      <c r="I14" s="220" t="s">
        <v>107</v>
      </c>
      <c r="J14" s="220" t="s">
        <v>107</v>
      </c>
      <c r="K14" s="220" t="s">
        <v>107</v>
      </c>
      <c r="L14" s="221" t="s">
        <v>107</v>
      </c>
      <c r="M14" s="219">
        <v>262</v>
      </c>
      <c r="N14" s="219" t="s">
        <v>107</v>
      </c>
      <c r="O14" s="220" t="s">
        <v>107</v>
      </c>
      <c r="P14" s="220" t="s">
        <v>107</v>
      </c>
      <c r="Q14" s="220" t="s">
        <v>107</v>
      </c>
      <c r="R14" s="222" t="s">
        <v>107</v>
      </c>
      <c r="S14" s="223" t="s">
        <v>107</v>
      </c>
      <c r="T14" s="196"/>
      <c r="U14" s="197" t="s">
        <v>48</v>
      </c>
    </row>
    <row r="15" spans="1:21" s="34" customFormat="1" ht="22.5" customHeight="1" x14ac:dyDescent="0.2">
      <c r="A15" s="191"/>
      <c r="B15" s="191">
        <v>111</v>
      </c>
      <c r="C15" s="192" t="s">
        <v>245</v>
      </c>
      <c r="D15" s="219" t="s">
        <v>107</v>
      </c>
      <c r="E15" s="220" t="s">
        <v>107</v>
      </c>
      <c r="F15" s="220" t="s">
        <v>107</v>
      </c>
      <c r="G15" s="220" t="s">
        <v>107</v>
      </c>
      <c r="H15" s="220" t="s">
        <v>107</v>
      </c>
      <c r="I15" s="220" t="s">
        <v>107</v>
      </c>
      <c r="J15" s="220" t="s">
        <v>107</v>
      </c>
      <c r="K15" s="220" t="s">
        <v>107</v>
      </c>
      <c r="L15" s="221" t="s">
        <v>107</v>
      </c>
      <c r="M15" s="219">
        <v>4481</v>
      </c>
      <c r="N15" s="219" t="s">
        <v>107</v>
      </c>
      <c r="O15" s="220">
        <v>6</v>
      </c>
      <c r="P15" s="220">
        <v>496</v>
      </c>
      <c r="Q15" s="220" t="s">
        <v>107</v>
      </c>
      <c r="R15" s="222" t="s">
        <v>107</v>
      </c>
      <c r="S15" s="223" t="s">
        <v>107</v>
      </c>
      <c r="T15" s="196"/>
      <c r="U15" s="197" t="s">
        <v>246</v>
      </c>
    </row>
    <row r="16" spans="1:21" s="34" customFormat="1" ht="22.5" customHeight="1" x14ac:dyDescent="0.2">
      <c r="A16" s="191"/>
      <c r="B16" s="191">
        <v>112</v>
      </c>
      <c r="C16" s="192" t="s">
        <v>247</v>
      </c>
      <c r="D16" s="219">
        <v>58523</v>
      </c>
      <c r="E16" s="220" t="s">
        <v>107</v>
      </c>
      <c r="F16" s="220" t="s">
        <v>107</v>
      </c>
      <c r="G16" s="220" t="s">
        <v>107</v>
      </c>
      <c r="H16" s="220" t="s">
        <v>107</v>
      </c>
      <c r="I16" s="220" t="s">
        <v>107</v>
      </c>
      <c r="J16" s="220">
        <v>58523</v>
      </c>
      <c r="K16" s="220" t="s">
        <v>107</v>
      </c>
      <c r="L16" s="221">
        <v>58523</v>
      </c>
      <c r="M16" s="219">
        <v>25561</v>
      </c>
      <c r="N16" s="219" t="s">
        <v>107</v>
      </c>
      <c r="O16" s="220">
        <v>2</v>
      </c>
      <c r="P16" s="220" t="s">
        <v>107</v>
      </c>
      <c r="Q16" s="220" t="s">
        <v>107</v>
      </c>
      <c r="R16" s="222" t="s">
        <v>107</v>
      </c>
      <c r="S16" s="223" t="s">
        <v>107</v>
      </c>
      <c r="T16" s="196"/>
      <c r="U16" s="197" t="s">
        <v>248</v>
      </c>
    </row>
    <row r="17" spans="1:21" s="34" customFormat="1" ht="22.5" customHeight="1" x14ac:dyDescent="0.2">
      <c r="A17" s="191"/>
      <c r="B17" s="191">
        <v>113</v>
      </c>
      <c r="C17" s="192" t="s">
        <v>50</v>
      </c>
      <c r="D17" s="219">
        <v>95410</v>
      </c>
      <c r="E17" s="220">
        <v>50000</v>
      </c>
      <c r="F17" s="220" t="s">
        <v>107</v>
      </c>
      <c r="G17" s="220" t="s">
        <v>107</v>
      </c>
      <c r="H17" s="220" t="s">
        <v>107</v>
      </c>
      <c r="I17" s="220" t="s">
        <v>107</v>
      </c>
      <c r="J17" s="220">
        <v>45410</v>
      </c>
      <c r="K17" s="220">
        <v>11000</v>
      </c>
      <c r="L17" s="221">
        <v>34410</v>
      </c>
      <c r="M17" s="219">
        <v>212</v>
      </c>
      <c r="N17" s="219" t="s">
        <v>107</v>
      </c>
      <c r="O17" s="220" t="s">
        <v>107</v>
      </c>
      <c r="P17" s="220" t="s">
        <v>107</v>
      </c>
      <c r="Q17" s="220" t="s">
        <v>107</v>
      </c>
      <c r="R17" s="222" t="s">
        <v>107</v>
      </c>
      <c r="S17" s="223" t="s">
        <v>107</v>
      </c>
      <c r="T17" s="196"/>
      <c r="U17" s="197" t="s">
        <v>51</v>
      </c>
    </row>
    <row r="18" spans="1:21" s="34" customFormat="1" ht="22.5" customHeight="1" x14ac:dyDescent="0.2">
      <c r="A18" s="191"/>
      <c r="B18" s="191">
        <v>117</v>
      </c>
      <c r="C18" s="192" t="s">
        <v>291</v>
      </c>
      <c r="D18" s="219">
        <v>42601</v>
      </c>
      <c r="E18" s="220" t="s">
        <v>107</v>
      </c>
      <c r="F18" s="220" t="s">
        <v>107</v>
      </c>
      <c r="G18" s="220" t="s">
        <v>107</v>
      </c>
      <c r="H18" s="220" t="s">
        <v>107</v>
      </c>
      <c r="I18" s="220">
        <v>42601</v>
      </c>
      <c r="J18" s="220" t="s">
        <v>107</v>
      </c>
      <c r="K18" s="220" t="s">
        <v>107</v>
      </c>
      <c r="L18" s="221" t="s">
        <v>107</v>
      </c>
      <c r="M18" s="219">
        <v>60</v>
      </c>
      <c r="N18" s="219" t="s">
        <v>107</v>
      </c>
      <c r="O18" s="220" t="s">
        <v>107</v>
      </c>
      <c r="P18" s="220" t="s">
        <v>107</v>
      </c>
      <c r="Q18" s="220" t="s">
        <v>107</v>
      </c>
      <c r="R18" s="222" t="s">
        <v>107</v>
      </c>
      <c r="S18" s="223" t="s">
        <v>107</v>
      </c>
      <c r="T18" s="196"/>
      <c r="U18" s="197" t="s">
        <v>292</v>
      </c>
    </row>
    <row r="19" spans="1:21" s="34" customFormat="1" ht="22.5" customHeight="1" x14ac:dyDescent="0.2">
      <c r="A19" s="191"/>
      <c r="B19" s="191">
        <v>118</v>
      </c>
      <c r="C19" s="192" t="s">
        <v>53</v>
      </c>
      <c r="D19" s="219" t="s">
        <v>107</v>
      </c>
      <c r="E19" s="220" t="s">
        <v>107</v>
      </c>
      <c r="F19" s="220" t="s">
        <v>107</v>
      </c>
      <c r="G19" s="220" t="s">
        <v>107</v>
      </c>
      <c r="H19" s="220" t="s">
        <v>107</v>
      </c>
      <c r="I19" s="220" t="s">
        <v>107</v>
      </c>
      <c r="J19" s="220" t="s">
        <v>107</v>
      </c>
      <c r="K19" s="220" t="s">
        <v>107</v>
      </c>
      <c r="L19" s="221" t="s">
        <v>107</v>
      </c>
      <c r="M19" s="219">
        <v>665</v>
      </c>
      <c r="N19" s="219" t="s">
        <v>107</v>
      </c>
      <c r="O19" s="220">
        <v>14</v>
      </c>
      <c r="P19" s="220" t="s">
        <v>107</v>
      </c>
      <c r="Q19" s="220" t="s">
        <v>107</v>
      </c>
      <c r="R19" s="222" t="s">
        <v>107</v>
      </c>
      <c r="S19" s="223" t="s">
        <v>107</v>
      </c>
      <c r="T19" s="196"/>
      <c r="U19" s="197" t="s">
        <v>54</v>
      </c>
    </row>
    <row r="20" spans="1:21" s="34" customFormat="1" ht="22.5" customHeight="1" x14ac:dyDescent="0.2">
      <c r="A20" s="191"/>
      <c r="B20" s="191">
        <v>123</v>
      </c>
      <c r="C20" s="192" t="s">
        <v>293</v>
      </c>
      <c r="D20" s="219" t="s">
        <v>107</v>
      </c>
      <c r="E20" s="220" t="s">
        <v>107</v>
      </c>
      <c r="F20" s="220" t="s">
        <v>107</v>
      </c>
      <c r="G20" s="220" t="s">
        <v>107</v>
      </c>
      <c r="H20" s="220" t="s">
        <v>107</v>
      </c>
      <c r="I20" s="220" t="s">
        <v>107</v>
      </c>
      <c r="J20" s="220" t="s">
        <v>107</v>
      </c>
      <c r="K20" s="220" t="s">
        <v>107</v>
      </c>
      <c r="L20" s="221" t="s">
        <v>107</v>
      </c>
      <c r="M20" s="219">
        <v>879</v>
      </c>
      <c r="N20" s="219" t="s">
        <v>107</v>
      </c>
      <c r="O20" s="220">
        <v>10</v>
      </c>
      <c r="P20" s="220">
        <v>1</v>
      </c>
      <c r="Q20" s="220" t="s">
        <v>107</v>
      </c>
      <c r="R20" s="222" t="s">
        <v>107</v>
      </c>
      <c r="S20" s="223" t="s">
        <v>107</v>
      </c>
      <c r="T20" s="196"/>
      <c r="U20" s="197" t="s">
        <v>294</v>
      </c>
    </row>
    <row r="21" spans="1:21" s="34" customFormat="1" ht="22.5" customHeight="1" x14ac:dyDescent="0.2">
      <c r="A21" s="191"/>
      <c r="B21" s="191">
        <v>124</v>
      </c>
      <c r="C21" s="192" t="s">
        <v>295</v>
      </c>
      <c r="D21" s="219" t="s">
        <v>107</v>
      </c>
      <c r="E21" s="220" t="s">
        <v>107</v>
      </c>
      <c r="F21" s="220" t="s">
        <v>107</v>
      </c>
      <c r="G21" s="220" t="s">
        <v>107</v>
      </c>
      <c r="H21" s="220" t="s">
        <v>107</v>
      </c>
      <c r="I21" s="220" t="s">
        <v>107</v>
      </c>
      <c r="J21" s="220" t="s">
        <v>107</v>
      </c>
      <c r="K21" s="220" t="s">
        <v>107</v>
      </c>
      <c r="L21" s="221" t="s">
        <v>107</v>
      </c>
      <c r="M21" s="219" t="s">
        <v>107</v>
      </c>
      <c r="N21" s="219" t="s">
        <v>107</v>
      </c>
      <c r="O21" s="220" t="s">
        <v>107</v>
      </c>
      <c r="P21" s="220">
        <v>17</v>
      </c>
      <c r="Q21" s="220" t="s">
        <v>107</v>
      </c>
      <c r="R21" s="222" t="s">
        <v>107</v>
      </c>
      <c r="S21" s="223" t="s">
        <v>107</v>
      </c>
      <c r="T21" s="196"/>
      <c r="U21" s="197" t="s">
        <v>296</v>
      </c>
    </row>
    <row r="22" spans="1:21" s="34" customFormat="1" ht="22.5" customHeight="1" x14ac:dyDescent="0.2">
      <c r="A22" s="191"/>
      <c r="B22" s="191">
        <v>125</v>
      </c>
      <c r="C22" s="192" t="s">
        <v>297</v>
      </c>
      <c r="D22" s="219" t="s">
        <v>107</v>
      </c>
      <c r="E22" s="220" t="s">
        <v>107</v>
      </c>
      <c r="F22" s="220" t="s">
        <v>107</v>
      </c>
      <c r="G22" s="220" t="s">
        <v>107</v>
      </c>
      <c r="H22" s="220" t="s">
        <v>107</v>
      </c>
      <c r="I22" s="220" t="s">
        <v>107</v>
      </c>
      <c r="J22" s="220" t="s">
        <v>107</v>
      </c>
      <c r="K22" s="220" t="s">
        <v>107</v>
      </c>
      <c r="L22" s="221" t="s">
        <v>107</v>
      </c>
      <c r="M22" s="219" t="s">
        <v>107</v>
      </c>
      <c r="N22" s="219" t="s">
        <v>107</v>
      </c>
      <c r="O22" s="220" t="s">
        <v>107</v>
      </c>
      <c r="P22" s="220">
        <v>17</v>
      </c>
      <c r="Q22" s="220" t="s">
        <v>107</v>
      </c>
      <c r="R22" s="222" t="s">
        <v>107</v>
      </c>
      <c r="S22" s="223" t="s">
        <v>107</v>
      </c>
      <c r="T22" s="196"/>
      <c r="U22" s="197" t="s">
        <v>298</v>
      </c>
    </row>
    <row r="23" spans="1:21" s="34" customFormat="1" ht="22.5" customHeight="1" x14ac:dyDescent="0.2">
      <c r="A23" s="191"/>
      <c r="B23" s="191">
        <v>127</v>
      </c>
      <c r="C23" s="192" t="s">
        <v>299</v>
      </c>
      <c r="D23" s="219">
        <v>47640</v>
      </c>
      <c r="E23" s="220">
        <v>47640</v>
      </c>
      <c r="F23" s="220" t="s">
        <v>107</v>
      </c>
      <c r="G23" s="220" t="s">
        <v>107</v>
      </c>
      <c r="H23" s="220" t="s">
        <v>107</v>
      </c>
      <c r="I23" s="220" t="s">
        <v>107</v>
      </c>
      <c r="J23" s="220" t="s">
        <v>107</v>
      </c>
      <c r="K23" s="220" t="s">
        <v>107</v>
      </c>
      <c r="L23" s="221" t="s">
        <v>107</v>
      </c>
      <c r="M23" s="219" t="s">
        <v>107</v>
      </c>
      <c r="N23" s="219" t="s">
        <v>107</v>
      </c>
      <c r="O23" s="220" t="s">
        <v>107</v>
      </c>
      <c r="P23" s="220" t="s">
        <v>107</v>
      </c>
      <c r="Q23" s="220" t="s">
        <v>107</v>
      </c>
      <c r="R23" s="222" t="s">
        <v>107</v>
      </c>
      <c r="S23" s="223" t="s">
        <v>107</v>
      </c>
      <c r="T23" s="196"/>
      <c r="U23" s="197" t="s">
        <v>300</v>
      </c>
    </row>
    <row r="24" spans="1:21" s="34" customFormat="1" ht="22.5" customHeight="1" x14ac:dyDescent="0.2">
      <c r="A24" s="191"/>
      <c r="B24" s="191">
        <v>147</v>
      </c>
      <c r="C24" s="192" t="s">
        <v>36</v>
      </c>
      <c r="D24" s="219" t="s">
        <v>107</v>
      </c>
      <c r="E24" s="220" t="s">
        <v>107</v>
      </c>
      <c r="F24" s="220" t="s">
        <v>107</v>
      </c>
      <c r="G24" s="220" t="s">
        <v>107</v>
      </c>
      <c r="H24" s="220" t="s">
        <v>107</v>
      </c>
      <c r="I24" s="220" t="s">
        <v>107</v>
      </c>
      <c r="J24" s="220" t="s">
        <v>107</v>
      </c>
      <c r="K24" s="220" t="s">
        <v>107</v>
      </c>
      <c r="L24" s="221" t="s">
        <v>107</v>
      </c>
      <c r="M24" s="219">
        <v>5</v>
      </c>
      <c r="N24" s="219" t="s">
        <v>107</v>
      </c>
      <c r="O24" s="220" t="s">
        <v>107</v>
      </c>
      <c r="P24" s="220" t="s">
        <v>107</v>
      </c>
      <c r="Q24" s="220" t="s">
        <v>107</v>
      </c>
      <c r="R24" s="222" t="s">
        <v>107</v>
      </c>
      <c r="S24" s="223" t="s">
        <v>107</v>
      </c>
      <c r="T24" s="196"/>
      <c r="U24" s="197" t="s">
        <v>37</v>
      </c>
    </row>
    <row r="25" spans="1:21" s="34" customFormat="1" ht="22.5" customHeight="1" x14ac:dyDescent="0.2">
      <c r="A25" s="191"/>
      <c r="B25" s="191">
        <v>156</v>
      </c>
      <c r="C25" s="192" t="s">
        <v>301</v>
      </c>
      <c r="D25" s="219" t="s">
        <v>107</v>
      </c>
      <c r="E25" s="220" t="s">
        <v>107</v>
      </c>
      <c r="F25" s="220" t="s">
        <v>107</v>
      </c>
      <c r="G25" s="220" t="s">
        <v>107</v>
      </c>
      <c r="H25" s="220" t="s">
        <v>107</v>
      </c>
      <c r="I25" s="220" t="s">
        <v>107</v>
      </c>
      <c r="J25" s="220" t="s">
        <v>107</v>
      </c>
      <c r="K25" s="220" t="s">
        <v>107</v>
      </c>
      <c r="L25" s="221" t="s">
        <v>107</v>
      </c>
      <c r="M25" s="219">
        <v>10</v>
      </c>
      <c r="N25" s="219" t="s">
        <v>107</v>
      </c>
      <c r="O25" s="220">
        <v>1</v>
      </c>
      <c r="P25" s="220" t="s">
        <v>107</v>
      </c>
      <c r="Q25" s="220" t="s">
        <v>107</v>
      </c>
      <c r="R25" s="222" t="s">
        <v>107</v>
      </c>
      <c r="S25" s="223" t="s">
        <v>107</v>
      </c>
      <c r="T25" s="196"/>
      <c r="U25" s="197" t="s">
        <v>302</v>
      </c>
    </row>
    <row r="26" spans="1:21" s="34" customFormat="1" ht="22.5" customHeight="1" x14ac:dyDescent="0.2">
      <c r="A26" s="345" t="s">
        <v>249</v>
      </c>
      <c r="B26" s="346"/>
      <c r="C26" s="356"/>
      <c r="D26" s="219" t="s">
        <v>107</v>
      </c>
      <c r="E26" s="220" t="s">
        <v>107</v>
      </c>
      <c r="F26" s="220" t="s">
        <v>107</v>
      </c>
      <c r="G26" s="220" t="s">
        <v>107</v>
      </c>
      <c r="H26" s="220" t="s">
        <v>107</v>
      </c>
      <c r="I26" s="220" t="s">
        <v>107</v>
      </c>
      <c r="J26" s="220" t="s">
        <v>107</v>
      </c>
      <c r="K26" s="220" t="s">
        <v>107</v>
      </c>
      <c r="L26" s="221" t="s">
        <v>107</v>
      </c>
      <c r="M26" s="219">
        <v>1976</v>
      </c>
      <c r="N26" s="219" t="s">
        <v>107</v>
      </c>
      <c r="O26" s="220">
        <v>2</v>
      </c>
      <c r="P26" s="220">
        <v>21</v>
      </c>
      <c r="Q26" s="220" t="s">
        <v>107</v>
      </c>
      <c r="R26" s="222" t="s">
        <v>107</v>
      </c>
      <c r="S26" s="223" t="s">
        <v>107</v>
      </c>
      <c r="T26" s="357" t="s">
        <v>250</v>
      </c>
      <c r="U26" s="346"/>
    </row>
    <row r="27" spans="1:21" s="34" customFormat="1" ht="22.5" customHeight="1" x14ac:dyDescent="0.2">
      <c r="A27" s="191"/>
      <c r="B27" s="191">
        <v>205</v>
      </c>
      <c r="C27" s="192" t="s">
        <v>303</v>
      </c>
      <c r="D27" s="219" t="s">
        <v>107</v>
      </c>
      <c r="E27" s="220" t="s">
        <v>107</v>
      </c>
      <c r="F27" s="220" t="s">
        <v>107</v>
      </c>
      <c r="G27" s="220" t="s">
        <v>107</v>
      </c>
      <c r="H27" s="220" t="s">
        <v>107</v>
      </c>
      <c r="I27" s="220" t="s">
        <v>107</v>
      </c>
      <c r="J27" s="220" t="s">
        <v>107</v>
      </c>
      <c r="K27" s="220" t="s">
        <v>107</v>
      </c>
      <c r="L27" s="221" t="s">
        <v>107</v>
      </c>
      <c r="M27" s="219">
        <v>1130</v>
      </c>
      <c r="N27" s="219" t="s">
        <v>107</v>
      </c>
      <c r="O27" s="220">
        <v>1</v>
      </c>
      <c r="P27" s="220" t="s">
        <v>107</v>
      </c>
      <c r="Q27" s="220" t="s">
        <v>107</v>
      </c>
      <c r="R27" s="222" t="s">
        <v>107</v>
      </c>
      <c r="S27" s="223" t="s">
        <v>107</v>
      </c>
      <c r="T27" s="196"/>
      <c r="U27" s="197" t="s">
        <v>304</v>
      </c>
    </row>
    <row r="28" spans="1:21" s="34" customFormat="1" ht="22.5" customHeight="1" x14ac:dyDescent="0.2">
      <c r="A28" s="191"/>
      <c r="B28" s="191">
        <v>206</v>
      </c>
      <c r="C28" s="192" t="s">
        <v>305</v>
      </c>
      <c r="D28" s="219" t="s">
        <v>107</v>
      </c>
      <c r="E28" s="220" t="s">
        <v>107</v>
      </c>
      <c r="F28" s="220" t="s">
        <v>107</v>
      </c>
      <c r="G28" s="220" t="s">
        <v>107</v>
      </c>
      <c r="H28" s="220" t="s">
        <v>107</v>
      </c>
      <c r="I28" s="220" t="s">
        <v>107</v>
      </c>
      <c r="J28" s="220" t="s">
        <v>107</v>
      </c>
      <c r="K28" s="220" t="s">
        <v>107</v>
      </c>
      <c r="L28" s="221" t="s">
        <v>107</v>
      </c>
      <c r="M28" s="219" t="s">
        <v>107</v>
      </c>
      <c r="N28" s="219" t="s">
        <v>107</v>
      </c>
      <c r="O28" s="220" t="s">
        <v>107</v>
      </c>
      <c r="P28" s="220">
        <v>4</v>
      </c>
      <c r="Q28" s="220" t="s">
        <v>107</v>
      </c>
      <c r="R28" s="222" t="s">
        <v>107</v>
      </c>
      <c r="S28" s="223" t="s">
        <v>107</v>
      </c>
      <c r="T28" s="196"/>
      <c r="U28" s="197" t="s">
        <v>306</v>
      </c>
    </row>
    <row r="29" spans="1:21" s="34" customFormat="1" ht="22.5" customHeight="1" x14ac:dyDescent="0.2">
      <c r="A29" s="191"/>
      <c r="B29" s="191">
        <v>213</v>
      </c>
      <c r="C29" s="192" t="s">
        <v>255</v>
      </c>
      <c r="D29" s="219" t="s">
        <v>107</v>
      </c>
      <c r="E29" s="220" t="s">
        <v>107</v>
      </c>
      <c r="F29" s="220" t="s">
        <v>107</v>
      </c>
      <c r="G29" s="220" t="s">
        <v>107</v>
      </c>
      <c r="H29" s="220" t="s">
        <v>107</v>
      </c>
      <c r="I29" s="220" t="s">
        <v>107</v>
      </c>
      <c r="J29" s="220" t="s">
        <v>107</v>
      </c>
      <c r="K29" s="220" t="s">
        <v>107</v>
      </c>
      <c r="L29" s="221" t="s">
        <v>107</v>
      </c>
      <c r="M29" s="219" t="s">
        <v>107</v>
      </c>
      <c r="N29" s="219" t="s">
        <v>107</v>
      </c>
      <c r="O29" s="220">
        <v>1</v>
      </c>
      <c r="P29" s="220" t="s">
        <v>107</v>
      </c>
      <c r="Q29" s="220" t="s">
        <v>107</v>
      </c>
      <c r="R29" s="222" t="s">
        <v>107</v>
      </c>
      <c r="S29" s="223" t="s">
        <v>107</v>
      </c>
      <c r="T29" s="196"/>
      <c r="U29" s="197" t="s">
        <v>256</v>
      </c>
    </row>
    <row r="30" spans="1:21" s="34" customFormat="1" ht="22.5" customHeight="1" x14ac:dyDescent="0.2">
      <c r="A30" s="191"/>
      <c r="B30" s="191">
        <v>224</v>
      </c>
      <c r="C30" s="192" t="s">
        <v>307</v>
      </c>
      <c r="D30" s="219" t="s">
        <v>107</v>
      </c>
      <c r="E30" s="220" t="s">
        <v>107</v>
      </c>
      <c r="F30" s="220" t="s">
        <v>107</v>
      </c>
      <c r="G30" s="220" t="s">
        <v>107</v>
      </c>
      <c r="H30" s="220" t="s">
        <v>107</v>
      </c>
      <c r="I30" s="220" t="s">
        <v>107</v>
      </c>
      <c r="J30" s="220" t="s">
        <v>107</v>
      </c>
      <c r="K30" s="220" t="s">
        <v>107</v>
      </c>
      <c r="L30" s="221" t="s">
        <v>107</v>
      </c>
      <c r="M30" s="219">
        <v>812</v>
      </c>
      <c r="N30" s="219" t="s">
        <v>107</v>
      </c>
      <c r="O30" s="220" t="s">
        <v>107</v>
      </c>
      <c r="P30" s="220" t="s">
        <v>107</v>
      </c>
      <c r="Q30" s="220" t="s">
        <v>107</v>
      </c>
      <c r="R30" s="222" t="s">
        <v>107</v>
      </c>
      <c r="S30" s="223" t="s">
        <v>107</v>
      </c>
      <c r="T30" s="196"/>
      <c r="U30" s="197" t="s">
        <v>308</v>
      </c>
    </row>
    <row r="31" spans="1:21" s="34" customFormat="1" ht="22.5" customHeight="1" x14ac:dyDescent="0.2">
      <c r="A31" s="191"/>
      <c r="B31" s="191">
        <v>234</v>
      </c>
      <c r="C31" s="192" t="s">
        <v>309</v>
      </c>
      <c r="D31" s="219" t="s">
        <v>107</v>
      </c>
      <c r="E31" s="220" t="s">
        <v>107</v>
      </c>
      <c r="F31" s="220" t="s">
        <v>107</v>
      </c>
      <c r="G31" s="220" t="s">
        <v>107</v>
      </c>
      <c r="H31" s="220" t="s">
        <v>107</v>
      </c>
      <c r="I31" s="220" t="s">
        <v>107</v>
      </c>
      <c r="J31" s="220" t="s">
        <v>107</v>
      </c>
      <c r="K31" s="220" t="s">
        <v>107</v>
      </c>
      <c r="L31" s="221" t="s">
        <v>107</v>
      </c>
      <c r="M31" s="219" t="s">
        <v>107</v>
      </c>
      <c r="N31" s="219" t="s">
        <v>107</v>
      </c>
      <c r="O31" s="220" t="s">
        <v>107</v>
      </c>
      <c r="P31" s="220">
        <v>17</v>
      </c>
      <c r="Q31" s="220" t="s">
        <v>107</v>
      </c>
      <c r="R31" s="222" t="s">
        <v>107</v>
      </c>
      <c r="S31" s="223" t="s">
        <v>107</v>
      </c>
      <c r="T31" s="196"/>
      <c r="U31" s="197" t="s">
        <v>310</v>
      </c>
    </row>
    <row r="32" spans="1:21" s="34" customFormat="1" ht="22.5" customHeight="1" x14ac:dyDescent="0.2">
      <c r="A32" s="191"/>
      <c r="B32" s="191">
        <v>236</v>
      </c>
      <c r="C32" s="192" t="s">
        <v>311</v>
      </c>
      <c r="D32" s="219" t="s">
        <v>107</v>
      </c>
      <c r="E32" s="220" t="s">
        <v>107</v>
      </c>
      <c r="F32" s="220" t="s">
        <v>107</v>
      </c>
      <c r="G32" s="220" t="s">
        <v>107</v>
      </c>
      <c r="H32" s="220" t="s">
        <v>107</v>
      </c>
      <c r="I32" s="220" t="s">
        <v>107</v>
      </c>
      <c r="J32" s="220" t="s">
        <v>107</v>
      </c>
      <c r="K32" s="220" t="s">
        <v>107</v>
      </c>
      <c r="L32" s="221" t="s">
        <v>107</v>
      </c>
      <c r="M32" s="219">
        <v>34</v>
      </c>
      <c r="N32" s="219" t="s">
        <v>107</v>
      </c>
      <c r="O32" s="220" t="s">
        <v>107</v>
      </c>
      <c r="P32" s="220" t="s">
        <v>107</v>
      </c>
      <c r="Q32" s="220" t="s">
        <v>107</v>
      </c>
      <c r="R32" s="222" t="s">
        <v>107</v>
      </c>
      <c r="S32" s="223" t="s">
        <v>107</v>
      </c>
      <c r="T32" s="196"/>
      <c r="U32" s="197" t="s">
        <v>312</v>
      </c>
    </row>
    <row r="33" spans="1:21" s="34" customFormat="1" ht="22.5" customHeight="1" x14ac:dyDescent="0.2">
      <c r="A33" s="345" t="s">
        <v>261</v>
      </c>
      <c r="B33" s="346"/>
      <c r="C33" s="356"/>
      <c r="D33" s="219">
        <v>49844</v>
      </c>
      <c r="E33" s="220" t="s">
        <v>107</v>
      </c>
      <c r="F33" s="220" t="s">
        <v>107</v>
      </c>
      <c r="G33" s="220" t="s">
        <v>107</v>
      </c>
      <c r="H33" s="220" t="s">
        <v>107</v>
      </c>
      <c r="I33" s="220">
        <v>49844</v>
      </c>
      <c r="J33" s="220" t="s">
        <v>107</v>
      </c>
      <c r="K33" s="220" t="s">
        <v>107</v>
      </c>
      <c r="L33" s="221" t="s">
        <v>107</v>
      </c>
      <c r="M33" s="219">
        <v>591</v>
      </c>
      <c r="N33" s="219" t="s">
        <v>107</v>
      </c>
      <c r="O33" s="220">
        <v>2</v>
      </c>
      <c r="P33" s="220">
        <v>399</v>
      </c>
      <c r="Q33" s="220" t="s">
        <v>107</v>
      </c>
      <c r="R33" s="222" t="s">
        <v>107</v>
      </c>
      <c r="S33" s="223" t="s">
        <v>107</v>
      </c>
      <c r="T33" s="357" t="s">
        <v>262</v>
      </c>
      <c r="U33" s="346"/>
    </row>
    <row r="34" spans="1:21" s="34" customFormat="1" ht="22.5" customHeight="1" x14ac:dyDescent="0.2">
      <c r="A34" s="191"/>
      <c r="B34" s="191">
        <v>302</v>
      </c>
      <c r="C34" s="192" t="s">
        <v>263</v>
      </c>
      <c r="D34" s="219" t="s">
        <v>107</v>
      </c>
      <c r="E34" s="220" t="s">
        <v>107</v>
      </c>
      <c r="F34" s="220" t="s">
        <v>107</v>
      </c>
      <c r="G34" s="220" t="s">
        <v>107</v>
      </c>
      <c r="H34" s="220" t="s">
        <v>107</v>
      </c>
      <c r="I34" s="220" t="s">
        <v>107</v>
      </c>
      <c r="J34" s="220" t="s">
        <v>107</v>
      </c>
      <c r="K34" s="220" t="s">
        <v>107</v>
      </c>
      <c r="L34" s="221" t="s">
        <v>107</v>
      </c>
      <c r="M34" s="219" t="s">
        <v>107</v>
      </c>
      <c r="N34" s="219" t="s">
        <v>107</v>
      </c>
      <c r="O34" s="220">
        <v>1</v>
      </c>
      <c r="P34" s="220">
        <v>18</v>
      </c>
      <c r="Q34" s="220" t="s">
        <v>107</v>
      </c>
      <c r="R34" s="222" t="s">
        <v>107</v>
      </c>
      <c r="S34" s="223" t="s">
        <v>107</v>
      </c>
      <c r="T34" s="196"/>
      <c r="U34" s="197" t="s">
        <v>264</v>
      </c>
    </row>
    <row r="35" spans="1:21" s="34" customFormat="1" ht="22.5" customHeight="1" x14ac:dyDescent="0.2">
      <c r="A35" s="191"/>
      <c r="B35" s="191">
        <v>304</v>
      </c>
      <c r="C35" s="192" t="s">
        <v>265</v>
      </c>
      <c r="D35" s="219" t="s">
        <v>107</v>
      </c>
      <c r="E35" s="220" t="s">
        <v>107</v>
      </c>
      <c r="F35" s="220" t="s">
        <v>107</v>
      </c>
      <c r="G35" s="220" t="s">
        <v>107</v>
      </c>
      <c r="H35" s="220" t="s">
        <v>107</v>
      </c>
      <c r="I35" s="220" t="s">
        <v>107</v>
      </c>
      <c r="J35" s="220" t="s">
        <v>107</v>
      </c>
      <c r="K35" s="220" t="s">
        <v>107</v>
      </c>
      <c r="L35" s="221" t="s">
        <v>107</v>
      </c>
      <c r="M35" s="219">
        <v>413</v>
      </c>
      <c r="N35" s="219" t="s">
        <v>107</v>
      </c>
      <c r="O35" s="220" t="s">
        <v>107</v>
      </c>
      <c r="P35" s="220">
        <v>379</v>
      </c>
      <c r="Q35" s="220" t="s">
        <v>107</v>
      </c>
      <c r="R35" s="222" t="s">
        <v>107</v>
      </c>
      <c r="S35" s="223" t="s">
        <v>107</v>
      </c>
      <c r="T35" s="196"/>
      <c r="U35" s="197" t="s">
        <v>266</v>
      </c>
    </row>
    <row r="36" spans="1:21" s="34" customFormat="1" ht="22.5" customHeight="1" x14ac:dyDescent="0.2">
      <c r="A36" s="191"/>
      <c r="B36" s="191">
        <v>305</v>
      </c>
      <c r="C36" s="192" t="s">
        <v>313</v>
      </c>
      <c r="D36" s="219">
        <v>49844</v>
      </c>
      <c r="E36" s="220" t="s">
        <v>107</v>
      </c>
      <c r="F36" s="220" t="s">
        <v>107</v>
      </c>
      <c r="G36" s="220" t="s">
        <v>107</v>
      </c>
      <c r="H36" s="220" t="s">
        <v>107</v>
      </c>
      <c r="I36" s="220">
        <v>49844</v>
      </c>
      <c r="J36" s="220" t="s">
        <v>107</v>
      </c>
      <c r="K36" s="220" t="s">
        <v>107</v>
      </c>
      <c r="L36" s="221" t="s">
        <v>107</v>
      </c>
      <c r="M36" s="219">
        <v>86</v>
      </c>
      <c r="N36" s="219" t="s">
        <v>107</v>
      </c>
      <c r="O36" s="220">
        <v>1</v>
      </c>
      <c r="P36" s="220" t="s">
        <v>107</v>
      </c>
      <c r="Q36" s="220" t="s">
        <v>107</v>
      </c>
      <c r="R36" s="222" t="s">
        <v>107</v>
      </c>
      <c r="S36" s="223" t="s">
        <v>107</v>
      </c>
      <c r="T36" s="196"/>
      <c r="U36" s="197" t="s">
        <v>314</v>
      </c>
    </row>
    <row r="37" spans="1:21" s="34" customFormat="1" ht="22.5" customHeight="1" x14ac:dyDescent="0.2">
      <c r="A37" s="191"/>
      <c r="B37" s="191">
        <v>306</v>
      </c>
      <c r="C37" s="192" t="s">
        <v>315</v>
      </c>
      <c r="D37" s="219" t="s">
        <v>107</v>
      </c>
      <c r="E37" s="220" t="s">
        <v>107</v>
      </c>
      <c r="F37" s="220" t="s">
        <v>107</v>
      </c>
      <c r="G37" s="220" t="s">
        <v>107</v>
      </c>
      <c r="H37" s="220" t="s">
        <v>107</v>
      </c>
      <c r="I37" s="220" t="s">
        <v>107</v>
      </c>
      <c r="J37" s="220" t="s">
        <v>107</v>
      </c>
      <c r="K37" s="220" t="s">
        <v>107</v>
      </c>
      <c r="L37" s="221" t="s">
        <v>107</v>
      </c>
      <c r="M37" s="219" t="s">
        <v>107</v>
      </c>
      <c r="N37" s="219" t="s">
        <v>107</v>
      </c>
      <c r="O37" s="220" t="s">
        <v>107</v>
      </c>
      <c r="P37" s="220">
        <v>2</v>
      </c>
      <c r="Q37" s="220" t="s">
        <v>107</v>
      </c>
      <c r="R37" s="222" t="s">
        <v>107</v>
      </c>
      <c r="S37" s="223" t="s">
        <v>107</v>
      </c>
      <c r="T37" s="196"/>
      <c r="U37" s="197" t="s">
        <v>316</v>
      </c>
    </row>
    <row r="38" spans="1:21" s="34" customFormat="1" ht="22.5" customHeight="1" x14ac:dyDescent="0.2">
      <c r="A38" s="191"/>
      <c r="B38" s="191">
        <v>312</v>
      </c>
      <c r="C38" s="192" t="s">
        <v>317</v>
      </c>
      <c r="D38" s="219" t="s">
        <v>107</v>
      </c>
      <c r="E38" s="220" t="s">
        <v>107</v>
      </c>
      <c r="F38" s="220" t="s">
        <v>107</v>
      </c>
      <c r="G38" s="220" t="s">
        <v>107</v>
      </c>
      <c r="H38" s="220" t="s">
        <v>107</v>
      </c>
      <c r="I38" s="220" t="s">
        <v>107</v>
      </c>
      <c r="J38" s="220" t="s">
        <v>107</v>
      </c>
      <c r="K38" s="220" t="s">
        <v>107</v>
      </c>
      <c r="L38" s="221" t="s">
        <v>107</v>
      </c>
      <c r="M38" s="219">
        <v>92</v>
      </c>
      <c r="N38" s="219" t="s">
        <v>107</v>
      </c>
      <c r="O38" s="220" t="s">
        <v>107</v>
      </c>
      <c r="P38" s="220" t="s">
        <v>107</v>
      </c>
      <c r="Q38" s="220" t="s">
        <v>107</v>
      </c>
      <c r="R38" s="222" t="s">
        <v>107</v>
      </c>
      <c r="S38" s="223" t="s">
        <v>107</v>
      </c>
      <c r="T38" s="196"/>
      <c r="U38" s="197" t="s">
        <v>318</v>
      </c>
    </row>
    <row r="39" spans="1:21" s="34" customFormat="1" ht="22.5" customHeight="1" x14ac:dyDescent="0.2">
      <c r="A39" s="345" t="s">
        <v>267</v>
      </c>
      <c r="B39" s="346"/>
      <c r="C39" s="356"/>
      <c r="D39" s="219">
        <v>363986</v>
      </c>
      <c r="E39" s="220" t="s">
        <v>107</v>
      </c>
      <c r="F39" s="220" t="s">
        <v>107</v>
      </c>
      <c r="G39" s="220" t="s">
        <v>107</v>
      </c>
      <c r="H39" s="220" t="s">
        <v>107</v>
      </c>
      <c r="I39" s="220">
        <v>363986</v>
      </c>
      <c r="J39" s="220" t="s">
        <v>107</v>
      </c>
      <c r="K39" s="220" t="s">
        <v>107</v>
      </c>
      <c r="L39" s="221" t="s">
        <v>107</v>
      </c>
      <c r="M39" s="219">
        <v>39</v>
      </c>
      <c r="N39" s="219" t="s">
        <v>107</v>
      </c>
      <c r="O39" s="220" t="s">
        <v>107</v>
      </c>
      <c r="P39" s="220" t="s">
        <v>107</v>
      </c>
      <c r="Q39" s="220" t="s">
        <v>107</v>
      </c>
      <c r="R39" s="222" t="s">
        <v>107</v>
      </c>
      <c r="S39" s="223" t="s">
        <v>107</v>
      </c>
      <c r="T39" s="357" t="s">
        <v>268</v>
      </c>
      <c r="U39" s="346"/>
    </row>
    <row r="40" spans="1:21" s="34" customFormat="1" ht="22.5" customHeight="1" x14ac:dyDescent="0.2">
      <c r="A40" s="191"/>
      <c r="B40" s="191">
        <v>409</v>
      </c>
      <c r="C40" s="192" t="s">
        <v>319</v>
      </c>
      <c r="D40" s="219">
        <v>363986</v>
      </c>
      <c r="E40" s="220" t="s">
        <v>107</v>
      </c>
      <c r="F40" s="220" t="s">
        <v>107</v>
      </c>
      <c r="G40" s="220" t="s">
        <v>107</v>
      </c>
      <c r="H40" s="220" t="s">
        <v>107</v>
      </c>
      <c r="I40" s="220">
        <v>363986</v>
      </c>
      <c r="J40" s="220" t="s">
        <v>107</v>
      </c>
      <c r="K40" s="220" t="s">
        <v>107</v>
      </c>
      <c r="L40" s="221" t="s">
        <v>107</v>
      </c>
      <c r="M40" s="219" t="s">
        <v>107</v>
      </c>
      <c r="N40" s="219" t="s">
        <v>107</v>
      </c>
      <c r="O40" s="220" t="s">
        <v>107</v>
      </c>
      <c r="P40" s="220" t="s">
        <v>107</v>
      </c>
      <c r="Q40" s="220" t="s">
        <v>107</v>
      </c>
      <c r="R40" s="222" t="s">
        <v>107</v>
      </c>
      <c r="S40" s="223" t="s">
        <v>107</v>
      </c>
      <c r="T40" s="196"/>
      <c r="U40" s="197" t="s">
        <v>320</v>
      </c>
    </row>
    <row r="41" spans="1:21" s="34" customFormat="1" ht="22.5" customHeight="1" x14ac:dyDescent="0.2">
      <c r="A41" s="191"/>
      <c r="B41" s="191">
        <v>410</v>
      </c>
      <c r="C41" s="192" t="s">
        <v>321</v>
      </c>
      <c r="D41" s="219" t="s">
        <v>107</v>
      </c>
      <c r="E41" s="220" t="s">
        <v>107</v>
      </c>
      <c r="F41" s="220" t="s">
        <v>107</v>
      </c>
      <c r="G41" s="220" t="s">
        <v>107</v>
      </c>
      <c r="H41" s="220" t="s">
        <v>107</v>
      </c>
      <c r="I41" s="220" t="s">
        <v>107</v>
      </c>
      <c r="J41" s="220" t="s">
        <v>107</v>
      </c>
      <c r="K41" s="220" t="s">
        <v>107</v>
      </c>
      <c r="L41" s="221" t="s">
        <v>107</v>
      </c>
      <c r="M41" s="219">
        <v>39</v>
      </c>
      <c r="N41" s="219" t="s">
        <v>107</v>
      </c>
      <c r="O41" s="220" t="s">
        <v>107</v>
      </c>
      <c r="P41" s="220" t="s">
        <v>107</v>
      </c>
      <c r="Q41" s="220" t="s">
        <v>107</v>
      </c>
      <c r="R41" s="222" t="s">
        <v>107</v>
      </c>
      <c r="S41" s="223" t="s">
        <v>107</v>
      </c>
      <c r="T41" s="196"/>
      <c r="U41" s="197" t="s">
        <v>322</v>
      </c>
    </row>
    <row r="42" spans="1:21" s="34" customFormat="1" ht="22.5" customHeight="1" x14ac:dyDescent="0.2">
      <c r="A42" s="345" t="s">
        <v>271</v>
      </c>
      <c r="B42" s="346"/>
      <c r="C42" s="356"/>
      <c r="D42" s="219" t="s">
        <v>107</v>
      </c>
      <c r="E42" s="220" t="s">
        <v>107</v>
      </c>
      <c r="F42" s="220" t="s">
        <v>107</v>
      </c>
      <c r="G42" s="220" t="s">
        <v>107</v>
      </c>
      <c r="H42" s="220" t="s">
        <v>107</v>
      </c>
      <c r="I42" s="220" t="s">
        <v>107</v>
      </c>
      <c r="J42" s="220" t="s">
        <v>107</v>
      </c>
      <c r="K42" s="220" t="s">
        <v>107</v>
      </c>
      <c r="L42" s="221" t="s">
        <v>107</v>
      </c>
      <c r="M42" s="219" t="s">
        <v>107</v>
      </c>
      <c r="N42" s="219" t="s">
        <v>107</v>
      </c>
      <c r="O42" s="220" t="s">
        <v>107</v>
      </c>
      <c r="P42" s="220">
        <v>33</v>
      </c>
      <c r="Q42" s="220" t="s">
        <v>107</v>
      </c>
      <c r="R42" s="222" t="s">
        <v>107</v>
      </c>
      <c r="S42" s="223" t="s">
        <v>107</v>
      </c>
      <c r="T42" s="357" t="s">
        <v>272</v>
      </c>
      <c r="U42" s="346"/>
    </row>
    <row r="43" spans="1:21" s="34" customFormat="1" ht="22.5" customHeight="1" x14ac:dyDescent="0.2">
      <c r="A43" s="191"/>
      <c r="B43" s="191">
        <v>541</v>
      </c>
      <c r="C43" s="192" t="s">
        <v>323</v>
      </c>
      <c r="D43" s="219" t="s">
        <v>107</v>
      </c>
      <c r="E43" s="220" t="s">
        <v>107</v>
      </c>
      <c r="F43" s="220" t="s">
        <v>107</v>
      </c>
      <c r="G43" s="220" t="s">
        <v>107</v>
      </c>
      <c r="H43" s="220" t="s">
        <v>107</v>
      </c>
      <c r="I43" s="220" t="s">
        <v>107</v>
      </c>
      <c r="J43" s="220" t="s">
        <v>107</v>
      </c>
      <c r="K43" s="220" t="s">
        <v>107</v>
      </c>
      <c r="L43" s="221" t="s">
        <v>107</v>
      </c>
      <c r="M43" s="219" t="s">
        <v>107</v>
      </c>
      <c r="N43" s="219" t="s">
        <v>107</v>
      </c>
      <c r="O43" s="220" t="s">
        <v>107</v>
      </c>
      <c r="P43" s="220">
        <v>17</v>
      </c>
      <c r="Q43" s="220" t="s">
        <v>107</v>
      </c>
      <c r="R43" s="222" t="s">
        <v>107</v>
      </c>
      <c r="S43" s="223" t="s">
        <v>107</v>
      </c>
      <c r="T43" s="196"/>
      <c r="U43" s="197" t="s">
        <v>324</v>
      </c>
    </row>
    <row r="44" spans="1:21" s="34" customFormat="1" ht="22.5" customHeight="1" x14ac:dyDescent="0.2">
      <c r="A44" s="191"/>
      <c r="B44" s="191">
        <v>551</v>
      </c>
      <c r="C44" s="192" t="s">
        <v>325</v>
      </c>
      <c r="D44" s="219" t="s">
        <v>107</v>
      </c>
      <c r="E44" s="220" t="s">
        <v>107</v>
      </c>
      <c r="F44" s="220" t="s">
        <v>107</v>
      </c>
      <c r="G44" s="220" t="s">
        <v>107</v>
      </c>
      <c r="H44" s="220" t="s">
        <v>107</v>
      </c>
      <c r="I44" s="220" t="s">
        <v>107</v>
      </c>
      <c r="J44" s="220" t="s">
        <v>107</v>
      </c>
      <c r="K44" s="220" t="s">
        <v>107</v>
      </c>
      <c r="L44" s="221" t="s">
        <v>107</v>
      </c>
      <c r="M44" s="219" t="s">
        <v>107</v>
      </c>
      <c r="N44" s="219" t="s">
        <v>107</v>
      </c>
      <c r="O44" s="220" t="s">
        <v>107</v>
      </c>
      <c r="P44" s="220">
        <v>16</v>
      </c>
      <c r="Q44" s="220" t="s">
        <v>107</v>
      </c>
      <c r="R44" s="222" t="s">
        <v>107</v>
      </c>
      <c r="S44" s="223" t="s">
        <v>107</v>
      </c>
      <c r="T44" s="196"/>
      <c r="U44" s="197" t="s">
        <v>326</v>
      </c>
    </row>
    <row r="45" spans="1:21" s="34" customFormat="1" ht="22.5" customHeight="1" x14ac:dyDescent="0.2">
      <c r="A45" s="345" t="s">
        <v>61</v>
      </c>
      <c r="B45" s="346"/>
      <c r="C45" s="356"/>
      <c r="D45" s="219">
        <v>163067</v>
      </c>
      <c r="E45" s="220">
        <v>47500</v>
      </c>
      <c r="F45" s="220" t="s">
        <v>107</v>
      </c>
      <c r="G45" s="220" t="s">
        <v>107</v>
      </c>
      <c r="H45" s="220" t="s">
        <v>107</v>
      </c>
      <c r="I45" s="220">
        <v>115567</v>
      </c>
      <c r="J45" s="220" t="s">
        <v>107</v>
      </c>
      <c r="K45" s="220" t="s">
        <v>107</v>
      </c>
      <c r="L45" s="221" t="s">
        <v>107</v>
      </c>
      <c r="M45" s="219">
        <v>33</v>
      </c>
      <c r="N45" s="219" t="s">
        <v>107</v>
      </c>
      <c r="O45" s="220" t="s">
        <v>107</v>
      </c>
      <c r="P45" s="220" t="s">
        <v>107</v>
      </c>
      <c r="Q45" s="220" t="s">
        <v>107</v>
      </c>
      <c r="R45" s="222" t="s">
        <v>107</v>
      </c>
      <c r="S45" s="223" t="s">
        <v>107</v>
      </c>
      <c r="T45" s="357" t="s">
        <v>277</v>
      </c>
      <c r="U45" s="346"/>
    </row>
    <row r="46" spans="1:21" s="34" customFormat="1" ht="22.5" customHeight="1" x14ac:dyDescent="0.2">
      <c r="A46" s="191"/>
      <c r="B46" s="191">
        <v>601</v>
      </c>
      <c r="C46" s="192" t="s">
        <v>63</v>
      </c>
      <c r="D46" s="219">
        <v>145630</v>
      </c>
      <c r="E46" s="220">
        <v>47500</v>
      </c>
      <c r="F46" s="220" t="s">
        <v>107</v>
      </c>
      <c r="G46" s="220" t="s">
        <v>107</v>
      </c>
      <c r="H46" s="220" t="s">
        <v>107</v>
      </c>
      <c r="I46" s="220">
        <v>98130</v>
      </c>
      <c r="J46" s="220" t="s">
        <v>107</v>
      </c>
      <c r="K46" s="220" t="s">
        <v>107</v>
      </c>
      <c r="L46" s="221" t="s">
        <v>107</v>
      </c>
      <c r="M46" s="219">
        <v>33</v>
      </c>
      <c r="N46" s="219" t="s">
        <v>107</v>
      </c>
      <c r="O46" s="220" t="s">
        <v>107</v>
      </c>
      <c r="P46" s="220" t="s">
        <v>107</v>
      </c>
      <c r="Q46" s="220" t="s">
        <v>107</v>
      </c>
      <c r="R46" s="222" t="s">
        <v>107</v>
      </c>
      <c r="S46" s="223" t="s">
        <v>107</v>
      </c>
      <c r="T46" s="196"/>
      <c r="U46" s="197" t="s">
        <v>64</v>
      </c>
    </row>
    <row r="47" spans="1:21" s="34" customFormat="1" ht="22.5" customHeight="1" x14ac:dyDescent="0.2">
      <c r="A47" s="191"/>
      <c r="B47" s="191">
        <v>606</v>
      </c>
      <c r="C47" s="192" t="s">
        <v>327</v>
      </c>
      <c r="D47" s="219">
        <v>17437</v>
      </c>
      <c r="E47" s="220" t="s">
        <v>107</v>
      </c>
      <c r="F47" s="220" t="s">
        <v>107</v>
      </c>
      <c r="G47" s="220" t="s">
        <v>107</v>
      </c>
      <c r="H47" s="220" t="s">
        <v>107</v>
      </c>
      <c r="I47" s="220">
        <v>17437</v>
      </c>
      <c r="J47" s="220" t="s">
        <v>107</v>
      </c>
      <c r="K47" s="220" t="s">
        <v>107</v>
      </c>
      <c r="L47" s="221" t="s">
        <v>107</v>
      </c>
      <c r="M47" s="219" t="s">
        <v>107</v>
      </c>
      <c r="N47" s="219" t="s">
        <v>107</v>
      </c>
      <c r="O47" s="220" t="s">
        <v>107</v>
      </c>
      <c r="P47" s="220" t="s">
        <v>107</v>
      </c>
      <c r="Q47" s="220" t="s">
        <v>107</v>
      </c>
      <c r="R47" s="222" t="s">
        <v>107</v>
      </c>
      <c r="S47" s="223" t="s">
        <v>107</v>
      </c>
      <c r="T47" s="196"/>
      <c r="U47" s="197" t="s">
        <v>328</v>
      </c>
    </row>
    <row r="48" spans="1:21" s="34" customFormat="1" ht="22.5" customHeight="1" x14ac:dyDescent="0.2">
      <c r="A48" s="345" t="s">
        <v>329</v>
      </c>
      <c r="B48" s="346"/>
      <c r="C48" s="356"/>
      <c r="D48" s="219">
        <v>871272</v>
      </c>
      <c r="E48" s="220">
        <v>1466</v>
      </c>
      <c r="F48" s="220" t="s">
        <v>107</v>
      </c>
      <c r="G48" s="220">
        <v>436788</v>
      </c>
      <c r="H48" s="220" t="s">
        <v>107</v>
      </c>
      <c r="I48" s="220">
        <v>6167</v>
      </c>
      <c r="J48" s="220">
        <v>426851</v>
      </c>
      <c r="K48" s="220">
        <v>738</v>
      </c>
      <c r="L48" s="221">
        <v>426113</v>
      </c>
      <c r="M48" s="219">
        <v>148</v>
      </c>
      <c r="N48" s="219" t="s">
        <v>107</v>
      </c>
      <c r="O48" s="220">
        <v>1</v>
      </c>
      <c r="P48" s="220" t="s">
        <v>107</v>
      </c>
      <c r="Q48" s="220" t="s">
        <v>107</v>
      </c>
      <c r="R48" s="222" t="s">
        <v>107</v>
      </c>
      <c r="S48" s="223" t="s">
        <v>107</v>
      </c>
      <c r="T48" s="357" t="s">
        <v>330</v>
      </c>
      <c r="U48" s="346"/>
    </row>
    <row r="49" spans="1:21" s="34" customFormat="1" ht="22.5" customHeight="1" x14ac:dyDescent="0.2">
      <c r="A49" s="191"/>
      <c r="B49" s="191">
        <v>701</v>
      </c>
      <c r="C49" s="192" t="s">
        <v>331</v>
      </c>
      <c r="D49" s="219">
        <v>6885</v>
      </c>
      <c r="E49" s="220">
        <v>1466</v>
      </c>
      <c r="F49" s="220" t="s">
        <v>107</v>
      </c>
      <c r="G49" s="220" t="s">
        <v>107</v>
      </c>
      <c r="H49" s="220" t="s">
        <v>107</v>
      </c>
      <c r="I49" s="220">
        <v>5419</v>
      </c>
      <c r="J49" s="220" t="s">
        <v>107</v>
      </c>
      <c r="K49" s="220" t="s">
        <v>107</v>
      </c>
      <c r="L49" s="221" t="s">
        <v>107</v>
      </c>
      <c r="M49" s="219" t="s">
        <v>107</v>
      </c>
      <c r="N49" s="219" t="s">
        <v>107</v>
      </c>
      <c r="O49" s="220" t="s">
        <v>107</v>
      </c>
      <c r="P49" s="220" t="s">
        <v>107</v>
      </c>
      <c r="Q49" s="220" t="s">
        <v>107</v>
      </c>
      <c r="R49" s="222" t="s">
        <v>107</v>
      </c>
      <c r="S49" s="223" t="s">
        <v>107</v>
      </c>
      <c r="T49" s="196"/>
      <c r="U49" s="197" t="s">
        <v>332</v>
      </c>
    </row>
    <row r="50" spans="1:21" s="34" customFormat="1" ht="22.5" customHeight="1" thickBot="1" x14ac:dyDescent="0.25">
      <c r="A50" s="198"/>
      <c r="B50" s="198">
        <v>703</v>
      </c>
      <c r="C50" s="199" t="s">
        <v>333</v>
      </c>
      <c r="D50" s="224">
        <v>864387</v>
      </c>
      <c r="E50" s="225" t="s">
        <v>107</v>
      </c>
      <c r="F50" s="225" t="s">
        <v>107</v>
      </c>
      <c r="G50" s="225">
        <v>436788</v>
      </c>
      <c r="H50" s="225" t="s">
        <v>107</v>
      </c>
      <c r="I50" s="225">
        <v>748</v>
      </c>
      <c r="J50" s="225">
        <v>426851</v>
      </c>
      <c r="K50" s="225">
        <v>738</v>
      </c>
      <c r="L50" s="226">
        <v>426113</v>
      </c>
      <c r="M50" s="224">
        <v>148</v>
      </c>
      <c r="N50" s="224" t="s">
        <v>107</v>
      </c>
      <c r="O50" s="225">
        <v>1</v>
      </c>
      <c r="P50" s="225" t="s">
        <v>107</v>
      </c>
      <c r="Q50" s="225" t="s">
        <v>107</v>
      </c>
      <c r="R50" s="227" t="s">
        <v>107</v>
      </c>
      <c r="S50" s="228" t="s">
        <v>107</v>
      </c>
      <c r="T50" s="204"/>
      <c r="U50" s="205" t="s">
        <v>281</v>
      </c>
    </row>
    <row r="51" spans="1:21" ht="18.75" customHeight="1" x14ac:dyDescent="0.2">
      <c r="A51" s="166" t="s">
        <v>9</v>
      </c>
      <c r="U51" s="167" t="s">
        <v>9</v>
      </c>
    </row>
    <row r="52" spans="1:21" ht="31.5" customHeight="1" x14ac:dyDescent="0.2"/>
    <row r="53" spans="1:21" ht="31.5" customHeight="1" x14ac:dyDescent="0.2"/>
    <row r="54" spans="1:21" ht="31.5" customHeight="1" x14ac:dyDescent="0.2"/>
    <row r="55" spans="1:21" ht="31.5" customHeight="1" x14ac:dyDescent="0.2"/>
    <row r="56" spans="1:21" ht="31.5" customHeight="1" x14ac:dyDescent="0.2"/>
    <row r="57" spans="1:21" ht="31.5" customHeight="1" x14ac:dyDescent="0.2"/>
    <row r="58" spans="1:21" ht="31.5" customHeight="1" x14ac:dyDescent="0.2"/>
    <row r="59" spans="1:21" ht="31.5" customHeight="1" x14ac:dyDescent="0.2"/>
    <row r="85" ht="5.25" customHeight="1" x14ac:dyDescent="0.2"/>
  </sheetData>
  <mergeCells count="18">
    <mergeCell ref="A42:C42"/>
    <mergeCell ref="T42:U42"/>
    <mergeCell ref="A45:C45"/>
    <mergeCell ref="T45:U45"/>
    <mergeCell ref="A48:C48"/>
    <mergeCell ref="T48:U48"/>
    <mergeCell ref="A26:C26"/>
    <mergeCell ref="T26:U26"/>
    <mergeCell ref="A33:C33"/>
    <mergeCell ref="T33:U33"/>
    <mergeCell ref="A39:C39"/>
    <mergeCell ref="T39:U39"/>
    <mergeCell ref="A2:C5"/>
    <mergeCell ref="T2:U5"/>
    <mergeCell ref="A7:C7"/>
    <mergeCell ref="T7:U7"/>
    <mergeCell ref="A8:C8"/>
    <mergeCell ref="T8:U8"/>
  </mergeCells>
  <phoneticPr fontId="2"/>
  <pageMargins left="0.59055118110236227" right="0.59055118110236227" top="0.59055118110236227" bottom="0.59055118110236227" header="0.51181102362204722" footer="0.51181102362204722"/>
  <pageSetup paperSize="9" scale="65" fitToWidth="0" orientation="portrait" r:id="rId1"/>
  <headerFooter alignWithMargins="0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M73"/>
  <sheetViews>
    <sheetView zoomScaleNormal="100" workbookViewId="0"/>
  </sheetViews>
  <sheetFormatPr defaultColWidth="8" defaultRowHeight="12" x14ac:dyDescent="0.2"/>
  <cols>
    <col min="1" max="1" width="3.26953125" style="9" customWidth="1"/>
    <col min="2" max="2" width="24.26953125" style="9" customWidth="1"/>
    <col min="3" max="4" width="25.08984375" style="9" customWidth="1"/>
    <col min="5" max="5" width="3.26953125" style="9" customWidth="1"/>
    <col min="6" max="6" width="24.26953125" style="9" customWidth="1"/>
    <col min="7" max="13" width="18.08984375" style="9" customWidth="1"/>
    <col min="14" max="16384" width="8" style="9"/>
  </cols>
  <sheetData>
    <row r="1" spans="1:13" s="2" customFormat="1" ht="18.75" customHeight="1" x14ac:dyDescent="0.2">
      <c r="A1" s="168" t="s">
        <v>334</v>
      </c>
      <c r="C1" s="229"/>
      <c r="D1" s="89"/>
      <c r="E1" s="230"/>
      <c r="F1" s="231"/>
      <c r="G1" s="232"/>
      <c r="H1" s="233" t="s">
        <v>178</v>
      </c>
      <c r="I1" s="229" t="s">
        <v>178</v>
      </c>
      <c r="J1" s="229" t="s">
        <v>178</v>
      </c>
      <c r="K1" s="229"/>
      <c r="L1" s="234"/>
      <c r="M1" s="234"/>
    </row>
    <row r="2" spans="1:13" s="2" customFormat="1" ht="18.75" customHeight="1" thickBot="1" x14ac:dyDescent="0.25">
      <c r="A2" s="168" t="s">
        <v>335</v>
      </c>
      <c r="C2" s="229"/>
      <c r="D2" s="235"/>
      <c r="E2" s="236"/>
      <c r="F2" s="237" t="s">
        <v>336</v>
      </c>
      <c r="G2" s="232"/>
      <c r="H2" s="233"/>
      <c r="I2" s="229"/>
      <c r="J2" s="229"/>
      <c r="K2" s="229"/>
      <c r="L2" s="234"/>
      <c r="M2" s="234"/>
    </row>
    <row r="3" spans="1:13" ht="15" customHeight="1" x14ac:dyDescent="0.2">
      <c r="A3" s="238"/>
      <c r="B3" s="239"/>
      <c r="C3" s="240"/>
      <c r="D3" s="241"/>
      <c r="E3" s="241"/>
      <c r="F3" s="242" t="s">
        <v>178</v>
      </c>
      <c r="G3" s="243"/>
    </row>
    <row r="4" spans="1:13" ht="15" customHeight="1" x14ac:dyDescent="0.2">
      <c r="A4" s="362" t="s">
        <v>337</v>
      </c>
      <c r="B4" s="363"/>
      <c r="C4" s="244" t="s">
        <v>338</v>
      </c>
      <c r="D4" s="245" t="s">
        <v>339</v>
      </c>
      <c r="E4" s="245"/>
      <c r="F4" s="246"/>
      <c r="G4" s="247"/>
    </row>
    <row r="5" spans="1:13" ht="30" customHeight="1" x14ac:dyDescent="0.2">
      <c r="A5" s="248"/>
      <c r="B5" s="249"/>
      <c r="C5" s="250" t="s">
        <v>197</v>
      </c>
      <c r="D5" s="251" t="s">
        <v>340</v>
      </c>
      <c r="E5" s="364" t="s">
        <v>341</v>
      </c>
      <c r="F5" s="365"/>
      <c r="G5" s="247"/>
    </row>
    <row r="6" spans="1:13" ht="30" customHeight="1" x14ac:dyDescent="0.2">
      <c r="A6" s="358" t="s">
        <v>342</v>
      </c>
      <c r="B6" s="366"/>
      <c r="C6" s="252">
        <v>4423339</v>
      </c>
      <c r="D6" s="252">
        <v>865879</v>
      </c>
      <c r="E6" s="367" t="s">
        <v>343</v>
      </c>
      <c r="F6" s="368"/>
      <c r="G6" s="243"/>
    </row>
    <row r="7" spans="1:13" ht="30" customHeight="1" x14ac:dyDescent="0.2">
      <c r="B7" s="253" t="s">
        <v>344</v>
      </c>
      <c r="C7" s="252">
        <v>417650</v>
      </c>
      <c r="D7" s="252">
        <v>144597</v>
      </c>
      <c r="E7" s="254"/>
      <c r="F7" s="255" t="s">
        <v>345</v>
      </c>
      <c r="G7" s="256"/>
    </row>
    <row r="8" spans="1:13" ht="30" customHeight="1" x14ac:dyDescent="0.2">
      <c r="B8" s="253" t="s">
        <v>346</v>
      </c>
      <c r="C8" s="252">
        <v>4001108</v>
      </c>
      <c r="D8" s="252">
        <v>716633</v>
      </c>
      <c r="E8" s="254"/>
      <c r="F8" s="255" t="s">
        <v>347</v>
      </c>
      <c r="G8" s="256"/>
    </row>
    <row r="9" spans="1:13" ht="30" customHeight="1" x14ac:dyDescent="0.2">
      <c r="A9" s="248"/>
      <c r="B9" s="257" t="s">
        <v>348</v>
      </c>
      <c r="C9" s="258">
        <v>4581</v>
      </c>
      <c r="D9" s="258">
        <v>4649</v>
      </c>
      <c r="E9" s="259"/>
      <c r="F9" s="260" t="s">
        <v>349</v>
      </c>
      <c r="G9" s="256"/>
    </row>
    <row r="10" spans="1:13" ht="30" customHeight="1" x14ac:dyDescent="0.2">
      <c r="A10" s="358" t="s">
        <v>350</v>
      </c>
      <c r="B10" s="366"/>
      <c r="C10" s="252">
        <v>3784888</v>
      </c>
      <c r="D10" s="252">
        <v>462228</v>
      </c>
      <c r="E10" s="369" t="s">
        <v>351</v>
      </c>
      <c r="F10" s="361"/>
      <c r="G10" s="256"/>
    </row>
    <row r="11" spans="1:13" ht="30" customHeight="1" x14ac:dyDescent="0.2">
      <c r="B11" s="253" t="s">
        <v>352</v>
      </c>
      <c r="C11" s="261">
        <v>3780685</v>
      </c>
      <c r="D11" s="262">
        <v>462110</v>
      </c>
      <c r="E11" s="254"/>
      <c r="F11" s="255" t="s">
        <v>353</v>
      </c>
      <c r="G11" s="256"/>
    </row>
    <row r="12" spans="1:13" ht="30" customHeight="1" x14ac:dyDescent="0.2">
      <c r="A12" s="248"/>
      <c r="B12" s="263" t="s">
        <v>348</v>
      </c>
      <c r="C12" s="264">
        <v>4203</v>
      </c>
      <c r="D12" s="265">
        <v>118</v>
      </c>
      <c r="E12" s="259"/>
      <c r="F12" s="260" t="s">
        <v>354</v>
      </c>
      <c r="G12" s="256"/>
    </row>
    <row r="13" spans="1:13" ht="30" customHeight="1" x14ac:dyDescent="0.2">
      <c r="A13" s="358" t="s">
        <v>355</v>
      </c>
      <c r="B13" s="359"/>
      <c r="C13" s="252">
        <v>184075</v>
      </c>
      <c r="D13" s="252">
        <v>302593</v>
      </c>
      <c r="E13" s="360" t="s">
        <v>356</v>
      </c>
      <c r="F13" s="361"/>
    </row>
    <row r="14" spans="1:13" ht="30" customHeight="1" x14ac:dyDescent="0.2">
      <c r="B14" s="253" t="s">
        <v>357</v>
      </c>
      <c r="C14" s="252">
        <v>32582</v>
      </c>
      <c r="D14" s="252">
        <v>31515</v>
      </c>
      <c r="E14" s="254"/>
      <c r="F14" s="266" t="s">
        <v>358</v>
      </c>
    </row>
    <row r="15" spans="1:13" ht="30" customHeight="1" x14ac:dyDescent="0.2">
      <c r="B15" s="253" t="s">
        <v>359</v>
      </c>
      <c r="C15" s="252">
        <v>16175</v>
      </c>
      <c r="D15" s="252">
        <v>14361</v>
      </c>
      <c r="E15" s="254"/>
      <c r="F15" s="266" t="s">
        <v>360</v>
      </c>
    </row>
    <row r="16" spans="1:13" ht="30" customHeight="1" x14ac:dyDescent="0.2">
      <c r="B16" s="253" t="s">
        <v>361</v>
      </c>
      <c r="C16" s="252">
        <v>18734</v>
      </c>
      <c r="D16" s="252">
        <v>22175</v>
      </c>
      <c r="E16" s="254"/>
      <c r="F16" s="266" t="s">
        <v>362</v>
      </c>
    </row>
    <row r="17" spans="1:6" ht="30" customHeight="1" x14ac:dyDescent="0.2">
      <c r="B17" s="253" t="s">
        <v>363</v>
      </c>
      <c r="C17" s="252">
        <v>9904</v>
      </c>
      <c r="D17" s="252">
        <v>13256</v>
      </c>
      <c r="E17" s="254"/>
      <c r="F17" s="266" t="s">
        <v>364</v>
      </c>
    </row>
    <row r="18" spans="1:6" ht="30" customHeight="1" x14ac:dyDescent="0.2">
      <c r="B18" s="253" t="s">
        <v>365</v>
      </c>
      <c r="C18" s="252">
        <v>26038</v>
      </c>
      <c r="D18" s="252">
        <v>24830</v>
      </c>
      <c r="E18" s="254"/>
      <c r="F18" s="266" t="s">
        <v>366</v>
      </c>
    </row>
    <row r="19" spans="1:6" ht="30" customHeight="1" x14ac:dyDescent="0.2">
      <c r="B19" s="253" t="s">
        <v>367</v>
      </c>
      <c r="C19" s="252">
        <v>12022</v>
      </c>
      <c r="D19" s="252">
        <v>14733</v>
      </c>
      <c r="E19" s="254"/>
      <c r="F19" s="266" t="s">
        <v>368</v>
      </c>
    </row>
    <row r="20" spans="1:6" ht="30" customHeight="1" x14ac:dyDescent="0.2">
      <c r="B20" s="253" t="s">
        <v>369</v>
      </c>
      <c r="C20" s="252">
        <v>5402</v>
      </c>
      <c r="D20" s="252">
        <v>4128</v>
      </c>
      <c r="E20" s="254"/>
      <c r="F20" s="266" t="s">
        <v>370</v>
      </c>
    </row>
    <row r="21" spans="1:6" ht="30" customHeight="1" x14ac:dyDescent="0.2">
      <c r="B21" s="253" t="s">
        <v>371</v>
      </c>
      <c r="C21" s="252">
        <v>41646</v>
      </c>
      <c r="D21" s="252">
        <v>106026</v>
      </c>
      <c r="E21" s="254"/>
      <c r="F21" s="266" t="s">
        <v>372</v>
      </c>
    </row>
    <row r="22" spans="1:6" ht="30" customHeight="1" thickBot="1" x14ac:dyDescent="0.25">
      <c r="A22" s="267"/>
      <c r="B22" s="268" t="s">
        <v>373</v>
      </c>
      <c r="C22" s="269">
        <v>21572</v>
      </c>
      <c r="D22" s="269">
        <v>71569</v>
      </c>
      <c r="E22" s="270"/>
      <c r="F22" s="271" t="s">
        <v>374</v>
      </c>
    </row>
    <row r="23" spans="1:6" ht="18.75" customHeight="1" x14ac:dyDescent="0.2">
      <c r="A23" s="2"/>
      <c r="F23" s="167" t="s">
        <v>9</v>
      </c>
    </row>
    <row r="24" spans="1:6" ht="12" customHeight="1" x14ac:dyDescent="0.2"/>
    <row r="73" ht="5.25" customHeight="1" x14ac:dyDescent="0.2"/>
  </sheetData>
  <mergeCells count="8">
    <mergeCell ref="A13:B13"/>
    <mergeCell ref="E13:F13"/>
    <mergeCell ref="A4:B4"/>
    <mergeCell ref="E5:F5"/>
    <mergeCell ref="A6:B6"/>
    <mergeCell ref="E6:F6"/>
    <mergeCell ref="A10:B10"/>
    <mergeCell ref="E10:F10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Ⅱ.(1)原油輸入</vt:lpstr>
      <vt:lpstr>(2)原油受払</vt:lpstr>
      <vt:lpstr>(3)①需給概要</vt:lpstr>
      <vt:lpstr>②製品受払</vt:lpstr>
      <vt:lpstr>③製品国別輸入</vt:lpstr>
      <vt:lpstr>④製品国別輸出</vt:lpstr>
      <vt:lpstr>⑤消費者・販売業者向販売、在庫内訳</vt:lpstr>
      <vt:lpstr>'(2)原油受払'!Print_Area</vt:lpstr>
      <vt:lpstr>'(3)①需給概要'!Print_Area</vt:lpstr>
      <vt:lpstr>②製品受払!Print_Area</vt:lpstr>
      <vt:lpstr>'⑤消費者・販売業者向販売、在庫内訳'!Print_Area</vt:lpstr>
      <vt:lpstr>'Ⅱ.(1)原油輸入'!Print_Area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2023-01-17T04:15:00Z</dcterms:created>
  <dcterms:modified xsi:type="dcterms:W3CDTF">2023-01-17T04:15:08Z</dcterms:modified>
</cp:coreProperties>
</file>