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C1B632E-E8F1-44A0-8F74-2FF3499121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Ⅱ.(1)原油輸入" sheetId="2" r:id="rId1"/>
    <sheet name="(2)原油受払" sheetId="3" r:id="rId2"/>
    <sheet name="(3)①需給概要" sheetId="4" r:id="rId3"/>
    <sheet name="②製品受払" sheetId="5" r:id="rId4"/>
    <sheet name="③製品国別輸入" sheetId="6" r:id="rId5"/>
    <sheet name="④製品国別輸出" sheetId="7" r:id="rId6"/>
    <sheet name="⑤消費者・販売業者向販売、在庫内訳" sheetId="8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'(3)①需給概要'!$A$1:$S$28</definedName>
    <definedName name="_xlnm.Print_Area" localSheetId="3">②製品受払!$A$1:$S$26</definedName>
    <definedName name="_xlnm.Print_Area" localSheetId="6">'⑤消費者・販売業者向販売、在庫内訳'!$A$1:$F$23</definedName>
    <definedName name="_xlnm.Print_Area" localSheetId="0">'Ⅱ.(1)原油輸入'!$A$1:$I$54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" l="1"/>
  <c r="E48" i="2"/>
  <c r="E45" i="2"/>
  <c r="E44" i="2"/>
  <c r="E41" i="2"/>
  <c r="E38" i="2"/>
  <c r="E36" i="2"/>
  <c r="E29" i="2"/>
  <c r="E28" i="2"/>
  <c r="E27" i="2"/>
  <c r="E26" i="2"/>
  <c r="E25" i="2"/>
  <c r="E24" i="2"/>
  <c r="E22" i="2"/>
  <c r="E20" i="2"/>
  <c r="E19" i="2"/>
  <c r="E18" i="2"/>
  <c r="E16" i="2"/>
  <c r="E14" i="2"/>
  <c r="E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<sst xmlns="http://schemas.openxmlformats.org/spreadsheetml/2006/main" count="1586" uniqueCount="363">
  <si>
    <r>
      <t>Ⅱ．</t>
    </r>
    <r>
      <rPr>
        <sz val="11"/>
        <color theme="1"/>
        <rFont val="ＭＳ Ｐゴシック"/>
        <family val="2"/>
        <charset val="128"/>
      </rPr>
      <t>(</t>
    </r>
    <r>
      <rPr>
        <sz val="11"/>
        <color theme="1"/>
        <rFont val="ＭＳ Ｐゴシック"/>
        <family val="2"/>
        <charset val="128"/>
      </rPr>
      <t>1</t>
    </r>
    <r>
      <rPr>
        <sz val="11"/>
        <color theme="1"/>
        <rFont val="ＭＳ Ｐゴシック"/>
        <family val="2"/>
        <charset val="128"/>
      </rPr>
      <t xml:space="preserve">)原油輸入　Import of Crude </t>
    </r>
    <r>
      <rPr>
        <sz val="11"/>
        <color theme="1"/>
        <rFont val="ＭＳ Ｐゴシック"/>
        <family val="2"/>
        <charset val="128"/>
      </rPr>
      <t>O</t>
    </r>
    <r>
      <rPr>
        <sz val="11"/>
        <color theme="1"/>
        <rFont val="ＭＳ Ｐゴシック"/>
        <family val="2"/>
        <charset val="128"/>
      </rPr>
      <t>il by Source</t>
    </r>
    <phoneticPr fontId="3"/>
  </si>
  <si>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</si>
  <si>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</si>
  <si>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</si>
  <si>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</si>
  <si>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</si>
  <si>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</si>
  <si>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</si>
  <si>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</si>
  <si>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(R5年01月)</t>
  </si>
  <si>
    <t>中東</t>
  </si>
  <si>
    <t>Middle East</t>
  </si>
  <si>
    <t>サウジアラビア</t>
  </si>
  <si>
    <t>Saudi Arabia</t>
  </si>
  <si>
    <t>アラビアン・ライト</t>
  </si>
  <si>
    <t xml:space="preserve">― 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</si>
  <si>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</si>
  <si>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</si>
  <si>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</si>
  <si>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</si>
  <si>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</si>
  <si>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</si>
  <si>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クウェート・スーパー・ライト・クルード</t>
  </si>
  <si>
    <t>中立地帯</t>
  </si>
  <si>
    <t>Neutral Zone</t>
  </si>
  <si>
    <t>カフジ</t>
  </si>
  <si>
    <t>カタール</t>
  </si>
  <si>
    <t>Qatar</t>
  </si>
  <si>
    <t>カタール・マリーン</t>
  </si>
  <si>
    <t>アル・シャヒーン</t>
  </si>
  <si>
    <t>オマーン</t>
  </si>
  <si>
    <t>Oman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</si>
  <si>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</si>
  <si>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</si>
  <si>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</si>
  <si>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</si>
  <si>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</si>
  <si>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</si>
  <si>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</si>
  <si>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ウムルル</t>
  </si>
  <si>
    <t>（単位：kl）</t>
  </si>
  <si>
    <t>（Unit：kl）</t>
  </si>
  <si>
    <t>南方</t>
  </si>
  <si>
    <t>South East Asia</t>
  </si>
  <si>
    <t>マレーシア</t>
  </si>
  <si>
    <t>Malaysia</t>
  </si>
  <si>
    <t>セパト</t>
  </si>
  <si>
    <t>インドネシア</t>
  </si>
  <si>
    <t>Indonesia</t>
  </si>
  <si>
    <t>ララン</t>
  </si>
  <si>
    <t>欧州</t>
  </si>
  <si>
    <t>Europe</t>
  </si>
  <si>
    <t>ロシア</t>
  </si>
  <si>
    <t>Russia</t>
  </si>
  <si>
    <t>サハリン・ブレンド</t>
  </si>
  <si>
    <t>北米</t>
  </si>
  <si>
    <t>North America</t>
  </si>
  <si>
    <t>アメリカ合衆国</t>
  </si>
  <si>
    <t>United States of America</t>
  </si>
  <si>
    <t>WTIミッドランド</t>
  </si>
  <si>
    <t>マーズ</t>
  </si>
  <si>
    <t>中南米</t>
  </si>
  <si>
    <t>Central and South America</t>
  </si>
  <si>
    <t>エクアドル</t>
  </si>
  <si>
    <t>Ecuador</t>
  </si>
  <si>
    <t>ナポ</t>
  </si>
  <si>
    <t>大洋州</t>
  </si>
  <si>
    <t>Oceania</t>
  </si>
  <si>
    <t>オーストラリア</t>
  </si>
  <si>
    <t>Australia</t>
  </si>
  <si>
    <t>ワンドゥー</t>
  </si>
  <si>
    <r>
      <t>(2)</t>
    </r>
    <r>
      <rPr>
        <sz val="11"/>
        <color theme="1"/>
        <rFont val="ＭＳ Ｐゴシック"/>
        <family val="2"/>
        <charset val="128"/>
      </rPr>
      <t xml:space="preserve">原油受払　Receipt and </t>
    </r>
    <r>
      <rPr>
        <sz val="11"/>
        <color theme="1"/>
        <rFont val="ＭＳ Ｐゴシック"/>
        <family val="2"/>
        <charset val="128"/>
      </rPr>
      <t>S</t>
    </r>
    <r>
      <rPr>
        <sz val="11"/>
        <color theme="1"/>
        <rFont val="ＭＳ Ｐゴシック"/>
        <family val="2"/>
        <charset val="128"/>
      </rPr>
      <t xml:space="preserve">hipment of </t>
    </r>
    <r>
      <rPr>
        <sz val="11"/>
        <color theme="1"/>
        <rFont val="ＭＳ Ｐゴシック"/>
        <family val="2"/>
        <charset val="128"/>
      </rPr>
      <t>C</t>
    </r>
    <r>
      <rPr>
        <sz val="11"/>
        <color theme="1"/>
        <rFont val="ＭＳ Ｐゴシック"/>
        <family val="2"/>
        <charset val="128"/>
      </rPr>
      <t xml:space="preserve">rude </t>
    </r>
    <r>
      <rPr>
        <sz val="11"/>
        <color theme="1"/>
        <rFont val="ＭＳ Ｐゴシック"/>
        <family val="2"/>
        <charset val="128"/>
      </rPr>
      <t>O</t>
    </r>
    <r>
      <rPr>
        <sz val="11"/>
        <color theme="1"/>
        <rFont val="ＭＳ Ｐゴシック"/>
        <family val="2"/>
        <charset val="128"/>
      </rPr>
      <t>il</t>
    </r>
    <phoneticPr fontId="9"/>
  </si>
  <si>
    <t>（単位：kl）</t>
    <phoneticPr fontId="3"/>
  </si>
  <si>
    <t>（Unit：kl）</t>
    <phoneticPr fontId="3"/>
  </si>
  <si>
    <t>受入  Receipts</t>
    <phoneticPr fontId="10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</si>
  <si>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</si>
  <si>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</si>
  <si>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</si>
  <si>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</si>
  <si>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</si>
  <si>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</si>
  <si>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</si>
  <si>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</si>
  <si>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</si>
  <si>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</si>
  <si>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</si>
  <si>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</si>
  <si>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</si>
  <si>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0"/>
  </si>
  <si>
    <t xml:space="preserve"> (Crude Oil Throughput)</t>
    <phoneticPr fontId="9"/>
  </si>
  <si>
    <t>(Non-Refining）</t>
    <phoneticPr fontId="3"/>
  </si>
  <si>
    <t>Transfer Out</t>
    <phoneticPr fontId="10"/>
  </si>
  <si>
    <t>Month-End Inventory</t>
    <phoneticPr fontId="3"/>
  </si>
  <si>
    <t>合    計</t>
  </si>
  <si>
    <t>Total</t>
    <phoneticPr fontId="10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</si>
  <si>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</si>
  <si>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</si>
  <si>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0"/>
  </si>
  <si>
    <t>国産原油</t>
  </si>
  <si>
    <t>Domestic Crude Oil</t>
    <phoneticPr fontId="10"/>
  </si>
  <si>
    <t>精製業者</t>
  </si>
  <si>
    <t>Refiners</t>
    <phoneticPr fontId="10"/>
  </si>
  <si>
    <t>うち輸入原油</t>
  </si>
  <si>
    <t>of which Imported Crude Oil</t>
    <phoneticPr fontId="10"/>
  </si>
  <si>
    <t xml:space="preserve">業態別                               </t>
  </si>
  <si>
    <t>基地油槽所</t>
  </si>
  <si>
    <t>Oil Stocking Bases and Oil Terminals</t>
    <phoneticPr fontId="10"/>
  </si>
  <si>
    <t>By Type of Business</t>
    <phoneticPr fontId="3"/>
  </si>
  <si>
    <t>潤滑油業者</t>
  </si>
  <si>
    <t>Lubricant Manufactures</t>
    <phoneticPr fontId="9"/>
  </si>
  <si>
    <t>その他業者</t>
  </si>
  <si>
    <t>Others</t>
  </si>
  <si>
    <t>―</t>
  </si>
  <si>
    <r>
      <t>(</t>
    </r>
    <r>
      <rPr>
        <sz val="11"/>
        <color theme="1"/>
        <rFont val="ＭＳ Ｐゴシック"/>
        <family val="2"/>
        <charset val="128"/>
      </rPr>
      <t>3</t>
    </r>
    <r>
      <rPr>
        <sz val="11"/>
        <color theme="1"/>
        <rFont val="ＭＳ Ｐゴシック"/>
        <family val="2"/>
        <charset val="128"/>
      </rPr>
      <t xml:space="preserve">)石油製品需給　Supply and </t>
    </r>
    <r>
      <rPr>
        <sz val="11"/>
        <color theme="1"/>
        <rFont val="ＭＳ Ｐゴシック"/>
        <family val="2"/>
        <charset val="128"/>
      </rPr>
      <t>D</t>
    </r>
    <r>
      <rPr>
        <sz val="11"/>
        <color theme="1"/>
        <rFont val="ＭＳ Ｐゴシック"/>
        <family val="2"/>
        <charset val="128"/>
      </rPr>
      <t xml:space="preserve">emand of </t>
    </r>
    <r>
      <rPr>
        <sz val="11"/>
        <color theme="1"/>
        <rFont val="ＭＳ Ｐゴシック"/>
        <family val="2"/>
        <charset val="128"/>
      </rPr>
      <t>P</t>
    </r>
    <r>
      <rPr>
        <sz val="11"/>
        <color theme="1"/>
        <rFont val="ＭＳ Ｐゴシック"/>
        <family val="2"/>
        <charset val="128"/>
      </rPr>
      <t xml:space="preserve">etroleum </t>
    </r>
    <r>
      <rPr>
        <sz val="11"/>
        <color theme="1"/>
        <rFont val="ＭＳ Ｐゴシック"/>
        <family val="2"/>
        <charset val="128"/>
      </rPr>
      <t>P</t>
    </r>
    <r>
      <rPr>
        <sz val="11"/>
        <color theme="1"/>
        <rFont val="ＭＳ Ｐゴシック"/>
        <family val="2"/>
        <charset val="128"/>
      </rPr>
      <t>roducts</t>
    </r>
    <phoneticPr fontId="12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</si>
  <si>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</si>
  <si>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</si>
  <si>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</si>
  <si>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</si>
  <si>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</si>
  <si>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</si>
  <si>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</si>
  <si>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</si>
  <si>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</si>
  <si>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</si>
  <si>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</si>
  <si>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</si>
  <si>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</si>
  <si>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</si>
  <si>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</si>
  <si>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</si>
  <si>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</si>
  <si>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</si>
  <si>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</si>
  <si>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</si>
  <si>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</si>
  <si>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 of Main Petroleum Products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</si>
  <si>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</si>
  <si>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</si>
  <si>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</si>
  <si>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</si>
  <si>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</si>
  <si>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</si>
  <si>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</si>
  <si>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</si>
  <si>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</si>
  <si>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</si>
  <si>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</si>
  <si>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</si>
  <si>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</si>
  <si>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月初在庫</t>
    <phoneticPr fontId="12"/>
  </si>
  <si>
    <t>Inventory at Start of Month</t>
  </si>
  <si>
    <t>製油所在庫</t>
    <rPh sb="3" eb="5">
      <t>ザイコ</t>
    </rPh>
    <phoneticPr fontId="12"/>
  </si>
  <si>
    <t>Refiners</t>
  </si>
  <si>
    <t>製造・輸入業者在庫</t>
    <rPh sb="7" eb="9">
      <t>ザイコ</t>
    </rPh>
    <phoneticPr fontId="12"/>
  </si>
  <si>
    <t>Manufacturers and Importers</t>
  </si>
  <si>
    <t>受入合計</t>
    <phoneticPr fontId="12"/>
  </si>
  <si>
    <t>Total Receipts</t>
    <phoneticPr fontId="3"/>
  </si>
  <si>
    <t>生産</t>
    <phoneticPr fontId="3"/>
  </si>
  <si>
    <t>Production Division</t>
  </si>
  <si>
    <t>輸入</t>
    <phoneticPr fontId="3"/>
  </si>
  <si>
    <t>Imports</t>
    <phoneticPr fontId="3"/>
  </si>
  <si>
    <t>品種振替による増量</t>
    <rPh sb="7" eb="9">
      <t>ゾウリョウ</t>
    </rPh>
    <phoneticPr fontId="12"/>
  </si>
  <si>
    <t>Increase in Quantity by Conversion to Another Product</t>
    <phoneticPr fontId="3"/>
  </si>
  <si>
    <t>石油化学よりの返還</t>
    <rPh sb="0" eb="2">
      <t>セキユ</t>
    </rPh>
    <rPh sb="2" eb="4">
      <t>カガク</t>
    </rPh>
    <rPh sb="7" eb="9">
      <t>ヘンカン</t>
    </rPh>
    <phoneticPr fontId="12"/>
  </si>
  <si>
    <t>Return from Petrochemical Industry</t>
  </si>
  <si>
    <t>その他の受入量</t>
    <rPh sb="0" eb="3">
      <t>ソノタ</t>
    </rPh>
    <rPh sb="4" eb="7">
      <t>ウケイレリョウ</t>
    </rPh>
    <phoneticPr fontId="12"/>
  </si>
  <si>
    <t>Other Receipts</t>
    <phoneticPr fontId="3"/>
  </si>
  <si>
    <t>払出合計</t>
  </si>
  <si>
    <t>Total Shipments</t>
  </si>
  <si>
    <t>国内向販売</t>
    <phoneticPr fontId="12"/>
  </si>
  <si>
    <t>Domestic Sales</t>
  </si>
  <si>
    <t>輸出</t>
    <phoneticPr fontId="3"/>
  </si>
  <si>
    <t>Exports</t>
    <phoneticPr fontId="3"/>
  </si>
  <si>
    <t>品種振替による減量</t>
    <phoneticPr fontId="3"/>
  </si>
  <si>
    <t>Decrease in Quantity by Conversion to Another Product</t>
    <phoneticPr fontId="3"/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</si>
  <si>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</si>
  <si>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</si>
  <si>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2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</si>
  <si>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</si>
  <si>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</si>
  <si>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</si>
  <si>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2"/>
  </si>
  <si>
    <t>製造・輸入業者在庫</t>
    <phoneticPr fontId="3"/>
  </si>
  <si>
    <t xml:space="preserve"> </t>
    <phoneticPr fontId="12"/>
  </si>
  <si>
    <t>※　令和４年４月分より潤滑油の集計方法の改訂を行いました。</t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</si>
  <si>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</si>
  <si>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>　区　　　　分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</si>
  <si>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</si>
  <si>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</si>
  <si>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</si>
  <si>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</si>
  <si>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Lubricating Oil</t>
  </si>
  <si>
    <t>月  初  在  庫　　　</t>
    <phoneticPr fontId="12"/>
  </si>
  <si>
    <t>受入合計</t>
    <rPh sb="0" eb="2">
      <t>ウケイレ</t>
    </rPh>
    <rPh sb="2" eb="4">
      <t>ゴウケイ</t>
    </rPh>
    <phoneticPr fontId="12"/>
  </si>
  <si>
    <t>生産部門よりの受入</t>
    <rPh sb="7" eb="9">
      <t>ウケイレ</t>
    </rPh>
    <phoneticPr fontId="12"/>
  </si>
  <si>
    <t>輸入</t>
    <phoneticPr fontId="12"/>
  </si>
  <si>
    <t>製造業者・輸入業者
よりの購入・融通</t>
    <phoneticPr fontId="12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</si>
  <si>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</si>
  <si>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2"/>
  </si>
  <si>
    <t>Purchase from Wholesalers and Retailers</t>
  </si>
  <si>
    <t>払出合計</t>
    <rPh sb="0" eb="2">
      <t>ハライダシ</t>
    </rPh>
    <rPh sb="2" eb="4">
      <t>ゴウケイ</t>
    </rPh>
    <phoneticPr fontId="12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</si>
  <si>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2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</si>
  <si>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</si>
  <si>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2"/>
  </si>
  <si>
    <t xml:space="preserve">Sales or Loans to Manufacturers and Importers </t>
    <phoneticPr fontId="3"/>
  </si>
  <si>
    <t>輸 出</t>
    <rPh sb="0" eb="3">
      <t>ユシュツ</t>
    </rPh>
    <phoneticPr fontId="12"/>
  </si>
  <si>
    <t xml:space="preserve">品種振替による減量  </t>
    <rPh sb="7" eb="9">
      <t>ゲンリョウ</t>
    </rPh>
    <phoneticPr fontId="12"/>
  </si>
  <si>
    <t xml:space="preserve">自家消費  </t>
    <phoneticPr fontId="12"/>
  </si>
  <si>
    <t>その他の払出量</t>
    <rPh sb="0" eb="3">
      <t>ソノタ</t>
    </rPh>
    <rPh sb="4" eb="6">
      <t>ハライダシ</t>
    </rPh>
    <rPh sb="6" eb="7">
      <t>リョウ</t>
    </rPh>
    <phoneticPr fontId="12"/>
  </si>
  <si>
    <t>月  末  在  庫</t>
    <phoneticPr fontId="12"/>
  </si>
  <si>
    <t>　③石油製品国・地域別輸入　Import of Petroleum Products by Area and Country</t>
    <rPh sb="11" eb="13">
      <t>ユニュウ</t>
    </rPh>
    <phoneticPr fontId="12"/>
  </si>
  <si>
    <t>区　　　　　　分</t>
    <phoneticPr fontId="3"/>
  </si>
  <si>
    <t>Area and Country</t>
    <phoneticPr fontId="12"/>
  </si>
  <si>
    <t>ガ　ソ　リ　ン</t>
    <phoneticPr fontId="12"/>
  </si>
  <si>
    <t>ジェット</t>
    <phoneticPr fontId="12"/>
  </si>
  <si>
    <t>重　油</t>
    <rPh sb="0" eb="3">
      <t>ジュウユ</t>
    </rPh>
    <phoneticPr fontId="12"/>
  </si>
  <si>
    <t>アスファルト</t>
    <phoneticPr fontId="12"/>
  </si>
  <si>
    <t>グリース</t>
    <phoneticPr fontId="12"/>
  </si>
  <si>
    <t>パラフィン</t>
    <phoneticPr fontId="12"/>
  </si>
  <si>
    <t>液化石油ガス</t>
    <rPh sb="0" eb="2">
      <t>エキカ</t>
    </rPh>
    <rPh sb="2" eb="4">
      <t>セキユ</t>
    </rPh>
    <phoneticPr fontId="12"/>
  </si>
  <si>
    <t>　</t>
    <phoneticPr fontId="12"/>
  </si>
  <si>
    <t>燃料油</t>
    <rPh sb="0" eb="2">
      <t>ネンリョウ</t>
    </rPh>
    <rPh sb="2" eb="3">
      <t>ユ</t>
    </rPh>
    <phoneticPr fontId="12"/>
  </si>
  <si>
    <t>P.P,P.B</t>
    <phoneticPr fontId="12"/>
  </si>
  <si>
    <t>B.B</t>
    <phoneticPr fontId="12"/>
  </si>
  <si>
    <t>Total</t>
    <phoneticPr fontId="12"/>
  </si>
  <si>
    <t>Gasoline</t>
    <phoneticPr fontId="12"/>
  </si>
  <si>
    <t>Naphtha</t>
    <phoneticPr fontId="12"/>
  </si>
  <si>
    <t>Jet Fuel</t>
    <phoneticPr fontId="12"/>
  </si>
  <si>
    <t>Kerosene</t>
    <phoneticPr fontId="12"/>
  </si>
  <si>
    <t>Gas Oil</t>
    <phoneticPr fontId="12"/>
  </si>
  <si>
    <t>Fuel Oil Total</t>
    <phoneticPr fontId="12"/>
  </si>
  <si>
    <t>Fuel Oil A</t>
    <phoneticPr fontId="12"/>
  </si>
  <si>
    <t>Fuel Oil B・C</t>
    <phoneticPr fontId="12"/>
  </si>
  <si>
    <t>Lubricating Oil</t>
    <phoneticPr fontId="12"/>
  </si>
  <si>
    <t>Asphalt</t>
    <phoneticPr fontId="12"/>
  </si>
  <si>
    <t>Grease</t>
    <phoneticPr fontId="3"/>
  </si>
  <si>
    <t>Paraffin Wax</t>
    <phoneticPr fontId="12"/>
  </si>
  <si>
    <t>LPG</t>
    <phoneticPr fontId="12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</si>
  <si>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</si>
  <si>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</si>
  <si>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</si>
  <si>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</si>
  <si>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</si>
  <si>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</si>
  <si>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</si>
  <si>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</si>
  <si>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台湾</t>
  </si>
  <si>
    <t>Taiwan</t>
  </si>
  <si>
    <t>香港</t>
  </si>
  <si>
    <t>Hong Kong</t>
  </si>
  <si>
    <t>タイ</t>
  </si>
  <si>
    <t>Thailand</t>
  </si>
  <si>
    <t>シンガポール</t>
  </si>
  <si>
    <t>Singapore</t>
  </si>
  <si>
    <t>インド</t>
  </si>
  <si>
    <t>India</t>
  </si>
  <si>
    <t>バーレーン</t>
  </si>
  <si>
    <t>Bahrain</t>
  </si>
  <si>
    <t>ヨーロッパ</t>
  </si>
  <si>
    <t>英国</t>
  </si>
  <si>
    <t>United Kingdom</t>
  </si>
  <si>
    <t>オランダ</t>
  </si>
  <si>
    <t>Netherlands</t>
  </si>
  <si>
    <t>フランス</t>
  </si>
  <si>
    <t>France</t>
  </si>
  <si>
    <t>ドイツ</t>
  </si>
  <si>
    <t>Germany</t>
  </si>
  <si>
    <t>スペイン</t>
  </si>
  <si>
    <t>Spain</t>
  </si>
  <si>
    <t>イタリア</t>
  </si>
  <si>
    <t>Italy</t>
  </si>
  <si>
    <t>北アメリカ州</t>
  </si>
  <si>
    <t>North America Area</t>
  </si>
  <si>
    <t>カナダ</t>
  </si>
  <si>
    <t>Canada</t>
  </si>
  <si>
    <t>アフリカ州</t>
  </si>
  <si>
    <t>Africa Area</t>
  </si>
  <si>
    <t>アルジェリア</t>
  </si>
  <si>
    <t>Algeria</t>
  </si>
  <si>
    <t>Oceania Area</t>
  </si>
  <si>
    <t>703 ボンド輸入</t>
  </si>
  <si>
    <t>Bonded Oil</t>
  </si>
  <si>
    <t>　④石油製品国・地域別輸出　Export of Petroleum Products to Area and Country</t>
    <phoneticPr fontId="12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</si>
  <si>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</si>
  <si>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</si>
  <si>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2"/>
  </si>
  <si>
    <t>Grease</t>
    <phoneticPr fontId="12"/>
  </si>
  <si>
    <t>輸　　　　　出</t>
  </si>
  <si>
    <t>Total Exports</t>
  </si>
  <si>
    <t>モンゴル</t>
  </si>
  <si>
    <t>Mongolia</t>
  </si>
  <si>
    <t>ベトナム</t>
  </si>
  <si>
    <t>Viet Nam</t>
  </si>
  <si>
    <t>フィリピン</t>
  </si>
  <si>
    <t>Philippines</t>
  </si>
  <si>
    <t>パキスタン</t>
  </si>
  <si>
    <t>Pakistan</t>
  </si>
  <si>
    <t>バングラデシュ</t>
  </si>
  <si>
    <t>Bangladesh</t>
  </si>
  <si>
    <t>カザフスタン</t>
  </si>
  <si>
    <t>Kazakhstan</t>
  </si>
  <si>
    <t>トルコ</t>
  </si>
  <si>
    <t>Turkey</t>
  </si>
  <si>
    <t>ラトビア</t>
  </si>
  <si>
    <t>Latvia</t>
  </si>
  <si>
    <t>メキシコ</t>
  </si>
  <si>
    <t>Mexico</t>
  </si>
  <si>
    <t>南アメリカ州</t>
  </si>
  <si>
    <t>South America Area</t>
  </si>
  <si>
    <t>コロンビア</t>
  </si>
  <si>
    <t>Colombia</t>
  </si>
  <si>
    <t>チリ</t>
  </si>
  <si>
    <t>Chile</t>
  </si>
  <si>
    <t>ブラジル</t>
  </si>
  <si>
    <t>Brazil</t>
  </si>
  <si>
    <t>南アフリカ共和国</t>
  </si>
  <si>
    <t>South Africa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</si>
  <si>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</si>
  <si>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</si>
  <si>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</si>
  <si>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</si>
  <si>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</si>
  <si>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</si>
  <si>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</si>
  <si>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</si>
  <si>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</si>
  <si>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</si>
  <si>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</si>
  <si>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</si>
  <si>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</si>
  <si>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</si>
  <si>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2"/>
  </si>
  <si>
    <t>自動車用高級</t>
    <rPh sb="3" eb="4">
      <t>ヨウ</t>
    </rPh>
    <phoneticPr fontId="3"/>
  </si>
  <si>
    <t>Premium Motor Gasoline</t>
    <phoneticPr fontId="12"/>
  </si>
  <si>
    <t>自動車用並級</t>
    <rPh sb="0" eb="3">
      <t>ジドウシャ</t>
    </rPh>
    <rPh sb="3" eb="4">
      <t>ヨウ</t>
    </rPh>
    <phoneticPr fontId="3"/>
  </si>
  <si>
    <t>Regular Motor Gasoline</t>
    <phoneticPr fontId="12"/>
  </si>
  <si>
    <t>その他用</t>
    <rPh sb="0" eb="3">
      <t>ソノタ</t>
    </rPh>
    <rPh sb="3" eb="4">
      <t>ヨウ</t>
    </rPh>
    <phoneticPr fontId="3"/>
  </si>
  <si>
    <t xml:space="preserve">Other Gasoline </t>
    <phoneticPr fontId="12"/>
  </si>
  <si>
    <t>ナフサ計</t>
    <rPh sb="3" eb="4">
      <t>ケイ</t>
    </rPh>
    <phoneticPr fontId="3"/>
  </si>
  <si>
    <t xml:space="preserve">Naphtha Total </t>
    <phoneticPr fontId="12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</si>
  <si>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</si>
  <si>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2"/>
  </si>
  <si>
    <t>Other Naphtha</t>
    <phoneticPr fontId="12"/>
  </si>
  <si>
    <t>潤滑油計</t>
    <rPh sb="3" eb="4">
      <t>ケイ</t>
    </rPh>
    <phoneticPr fontId="3"/>
  </si>
  <si>
    <t xml:space="preserve">Lubricating Oil Total </t>
    <phoneticPr fontId="12"/>
  </si>
  <si>
    <t>ガソリンエンジン油</t>
    <rPh sb="8" eb="9">
      <t>ユ</t>
    </rPh>
    <phoneticPr fontId="3"/>
  </si>
  <si>
    <t>Gasoline Engine Oil</t>
    <phoneticPr fontId="12"/>
  </si>
  <si>
    <t>ディーゼルエンジン油</t>
    <rPh sb="9" eb="10">
      <t>ユ</t>
    </rPh>
    <phoneticPr fontId="3"/>
  </si>
  <si>
    <t>Diesel Engine Oil</t>
    <phoneticPr fontId="12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</si>
  <si>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</si>
  <si>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2"/>
  </si>
  <si>
    <t>船舶用エンジン油</t>
    <rPh sb="0" eb="2">
      <t>センパク</t>
    </rPh>
    <phoneticPr fontId="3"/>
  </si>
  <si>
    <t>Marine Diesel Engine Oil</t>
    <phoneticPr fontId="12"/>
  </si>
  <si>
    <t>機      械     油</t>
    <phoneticPr fontId="3"/>
  </si>
  <si>
    <t>Mechanical Oil</t>
    <phoneticPr fontId="12"/>
  </si>
  <si>
    <t>金 属 加 工 油</t>
    <phoneticPr fontId="3"/>
  </si>
  <si>
    <t>Metal Working Oil</t>
    <phoneticPr fontId="12"/>
  </si>
  <si>
    <t>電 気 絶 縁 油</t>
    <rPh sb="0" eb="3">
      <t>デンキ</t>
    </rPh>
    <phoneticPr fontId="3"/>
  </si>
  <si>
    <t>Electrical Insulating Oil</t>
    <phoneticPr fontId="12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</si>
  <si>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</si>
  <si>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2"/>
  </si>
  <si>
    <t>その他</t>
    <rPh sb="0" eb="3">
      <t>ソノタ</t>
    </rPh>
    <phoneticPr fontId="3"/>
  </si>
  <si>
    <t>Other Lubricating Oil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</si>
</sst>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6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0" fontId="4" fillId="0" borderId="0"/>
    <xf numFmtId="38" fontId="4" fillId="0" borderId="0" applyFont="0" applyFill="0" applyBorder="0" applyAlignment="0" applyProtection="0"/>
    <xf numFmtId="37" fontId="7" fillId="0" borderId="0"/>
  </cellStyleXfs>
  <cellXfs count="370">
    <xf numFmtId="0" fontId="0" fillId="0" borderId="0" xfId="0">
      <alignment vertical="center"/>
    </xf>
    <xf numFmtId="0" fontId="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15" xfId="3" applyNumberFormat="1" applyFont="1" applyFill="1" applyBorder="1" applyAlignment="1">
      <alignment horizontal="right" vertical="center"/>
    </xf>
    <xf numFmtId="177" fontId="1" fillId="0" borderId="15" xfId="3" applyNumberFormat="1" applyFont="1" applyFill="1" applyBorder="1" applyAlignment="1">
      <alignment horizontal="right" vertical="center"/>
    </xf>
    <xf numFmtId="177" fontId="1" fillId="0" borderId="15" xfId="3" quotePrefix="1" applyNumberFormat="1" applyFont="1" applyFill="1" applyBorder="1" applyAlignment="1">
      <alignment horizontal="right" vertical="center"/>
    </xf>
    <xf numFmtId="177" fontId="1" fillId="0" borderId="16" xfId="3" quotePrefix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176" fontId="1" fillId="0" borderId="5" xfId="3" applyNumberFormat="1" applyFont="1" applyFill="1" applyBorder="1" applyAlignment="1">
      <alignment horizontal="right" vertical="center"/>
    </xf>
    <xf numFmtId="179" fontId="1" fillId="0" borderId="5" xfId="3" applyNumberFormat="1" applyFont="1" applyFill="1" applyBorder="1" applyAlignment="1">
      <alignment horizontal="right" vertical="center"/>
    </xf>
    <xf numFmtId="179" fontId="1" fillId="0" borderId="5" xfId="3" quotePrefix="1" applyNumberFormat="1" applyFont="1" applyFill="1" applyBorder="1" applyAlignment="1">
      <alignment horizontal="right" vertical="center"/>
    </xf>
    <xf numFmtId="179" fontId="1" fillId="0" borderId="6" xfId="3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17" xfId="1" applyFont="1" applyFill="1" applyBorder="1" applyAlignment="1" applyProtection="1">
      <alignment horizontal="left" vertical="center"/>
      <protection locked="0"/>
    </xf>
    <xf numFmtId="179" fontId="1" fillId="0" borderId="15" xfId="3" applyNumberFormat="1" applyFont="1" applyFill="1" applyBorder="1" applyAlignment="1">
      <alignment horizontal="right" vertical="center"/>
    </xf>
    <xf numFmtId="179" fontId="1" fillId="0" borderId="15" xfId="3" quotePrefix="1" applyNumberFormat="1" applyFont="1" applyFill="1" applyBorder="1" applyAlignment="1">
      <alignment horizontal="right" vertical="center"/>
    </xf>
    <xf numFmtId="179" fontId="1" fillId="0" borderId="16" xfId="3" quotePrefix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80" fontId="1" fillId="0" borderId="0" xfId="3" applyNumberFormat="1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horizontal="left" vertical="center"/>
    </xf>
    <xf numFmtId="180" fontId="1" fillId="0" borderId="0" xfId="3" quotePrefix="1" applyNumberFormat="1" applyFont="1" applyFill="1" applyBorder="1" applyAlignment="1">
      <alignment horizontal="right" vertical="center"/>
    </xf>
    <xf numFmtId="181" fontId="1" fillId="0" borderId="0" xfId="3" quotePrefix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81" fontId="1" fillId="0" borderId="0" xfId="3" quotePrefix="1" applyNumberFormat="1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8" xfId="1" applyFont="1" applyFill="1" applyBorder="1" applyAlignment="1" applyProtection="1">
      <alignment horizontal="left" vertical="center"/>
      <protection locked="0"/>
    </xf>
    <xf numFmtId="176" fontId="1" fillId="0" borderId="19" xfId="3" applyNumberFormat="1" applyFont="1" applyFill="1" applyBorder="1" applyAlignment="1">
      <alignment horizontal="right" vertical="center"/>
    </xf>
    <xf numFmtId="179" fontId="1" fillId="0" borderId="19" xfId="3" applyNumberFormat="1" applyFont="1" applyFill="1" applyBorder="1" applyAlignment="1">
      <alignment horizontal="right" vertical="center"/>
    </xf>
    <xf numFmtId="179" fontId="1" fillId="0" borderId="19" xfId="3" quotePrefix="1" applyNumberFormat="1" applyFont="1" applyFill="1" applyBorder="1" applyAlignment="1">
      <alignment horizontal="right" vertical="center"/>
    </xf>
    <xf numFmtId="179" fontId="1" fillId="0" borderId="20" xfId="3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20" xfId="1" applyFont="1" applyFill="1" applyBorder="1" applyAlignment="1" applyProtection="1">
      <alignment horizontal="left" vertical="center"/>
      <protection locked="0"/>
    </xf>
    <xf numFmtId="176" fontId="1" fillId="0" borderId="1" xfId="3" applyNumberFormat="1" applyFont="1" applyFill="1" applyBorder="1" applyAlignment="1">
      <alignment horizontal="right" vertical="center"/>
    </xf>
    <xf numFmtId="179" fontId="1" fillId="0" borderId="1" xfId="3" applyNumberFormat="1" applyFont="1" applyFill="1" applyBorder="1" applyAlignment="1">
      <alignment horizontal="right" vertical="center"/>
    </xf>
    <xf numFmtId="179" fontId="1" fillId="0" borderId="1" xfId="3" quotePrefix="1" applyNumberFormat="1" applyFont="1" applyFill="1" applyBorder="1" applyAlignment="1">
      <alignment horizontal="right" vertical="center"/>
    </xf>
    <xf numFmtId="179" fontId="1" fillId="0" borderId="0" xfId="3" applyNumberFormat="1" applyFont="1" applyFill="1" applyBorder="1" applyAlignment="1">
      <alignment horizontal="right" vertical="center"/>
    </xf>
    <xf numFmtId="179" fontId="1" fillId="0" borderId="0" xfId="3" quotePrefix="1" applyNumberFormat="1" applyFont="1" applyFill="1" applyBorder="1" applyAlignment="1">
      <alignment horizontal="right" vertical="center"/>
    </xf>
    <xf numFmtId="0" fontId="1" fillId="0" borderId="1" xfId="1" quotePrefix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1" fillId="0" borderId="24" xfId="1" applyFont="1" applyFill="1" applyBorder="1" applyAlignment="1" applyProtection="1">
      <alignment horizontal="left" vertical="center"/>
      <protection locked="0"/>
    </xf>
    <xf numFmtId="176" fontId="1" fillId="0" borderId="25" xfId="3" applyNumberFormat="1" applyFont="1" applyFill="1" applyBorder="1" applyAlignment="1">
      <alignment horizontal="right" vertical="center"/>
    </xf>
    <xf numFmtId="179" fontId="1" fillId="0" borderId="25" xfId="3" applyNumberFormat="1" applyFont="1" applyFill="1" applyBorder="1" applyAlignment="1">
      <alignment horizontal="right" vertical="center"/>
    </xf>
    <xf numFmtId="179" fontId="1" fillId="0" borderId="25" xfId="3" quotePrefix="1" applyNumberFormat="1" applyFont="1" applyFill="1" applyBorder="1" applyAlignment="1">
      <alignment horizontal="right" vertical="center"/>
    </xf>
    <xf numFmtId="179" fontId="1" fillId="0" borderId="26" xfId="3" quotePrefix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left" vertical="center"/>
      <protection locked="0"/>
    </xf>
    <xf numFmtId="49" fontId="0" fillId="0" borderId="0" xfId="2" applyNumberFormat="1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 wrapText="1" shrinkToFit="1"/>
    </xf>
    <xf numFmtId="49" fontId="1" fillId="0" borderId="19" xfId="2" applyNumberFormat="1" applyFont="1" applyFill="1" applyBorder="1" applyAlignment="1">
      <alignment horizontal="center" vertical="center" wrapText="1"/>
    </xf>
    <xf numFmtId="182" fontId="1" fillId="0" borderId="27" xfId="4" applyNumberFormat="1" applyFont="1" applyFill="1" applyBorder="1" applyAlignment="1" applyProtection="1">
      <alignment horizontal="right" vertical="center" wrapText="1"/>
    </xf>
    <xf numFmtId="49" fontId="1" fillId="0" borderId="13" xfId="2" applyNumberFormat="1" applyFont="1" applyFill="1" applyBorder="1" applyAlignment="1">
      <alignment vertical="center"/>
    </xf>
    <xf numFmtId="182" fontId="1" fillId="0" borderId="3" xfId="4" applyNumberFormat="1" applyFont="1" applyFill="1" applyBorder="1" applyAlignment="1" applyProtection="1">
      <alignment horizontal="right" vertical="center" wrapText="1"/>
    </xf>
    <xf numFmtId="49" fontId="1" fillId="0" borderId="1" xfId="2" applyNumberFormat="1" applyFont="1" applyFill="1" applyBorder="1" applyAlignment="1">
      <alignment vertical="center"/>
    </xf>
    <xf numFmtId="182" fontId="1" fillId="0" borderId="28" xfId="4" applyNumberFormat="1" applyFont="1" applyFill="1" applyBorder="1" applyAlignment="1" applyProtection="1">
      <alignment horizontal="right" vertical="center" wrapText="1"/>
    </xf>
    <xf numFmtId="38" fontId="1" fillId="0" borderId="29" xfId="5" applyFont="1" applyFill="1" applyBorder="1" applyAlignment="1">
      <alignment horizontal="right" vertical="center"/>
    </xf>
    <xf numFmtId="182" fontId="1" fillId="0" borderId="9" xfId="4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182" fontId="1" fillId="0" borderId="23" xfId="4" applyNumberFormat="1" applyFont="1" applyFill="1" applyBorder="1" applyAlignment="1">
      <alignment horizontal="right" vertical="center" wrapText="1"/>
    </xf>
    <xf numFmtId="182" fontId="1" fillId="0" borderId="23" xfId="4" applyNumberFormat="1" applyFont="1" applyFill="1" applyBorder="1" applyAlignment="1" applyProtection="1">
      <alignment horizontal="right" vertical="center" wrapText="1"/>
    </xf>
    <xf numFmtId="49" fontId="1" fillId="0" borderId="0" xfId="2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38" fontId="1" fillId="0" borderId="19" xfId="5" applyFont="1" applyFill="1" applyBorder="1" applyAlignment="1">
      <alignment horizontal="right" vertical="center"/>
    </xf>
    <xf numFmtId="0" fontId="1" fillId="0" borderId="18" xfId="1" applyFont="1" applyBorder="1" applyAlignment="1">
      <alignment vertical="center" wrapText="1"/>
    </xf>
    <xf numFmtId="0" fontId="1" fillId="0" borderId="17" xfId="1" applyFont="1" applyBorder="1" applyAlignment="1">
      <alignment horizontal="distributed" vertical="center"/>
    </xf>
    <xf numFmtId="38" fontId="1" fillId="0" borderId="11" xfId="5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vertical="center"/>
    </xf>
    <xf numFmtId="38" fontId="1" fillId="0" borderId="0" xfId="5" applyFont="1" applyFill="1" applyBorder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left" vertical="center"/>
    </xf>
    <xf numFmtId="49" fontId="13" fillId="0" borderId="0" xfId="2" applyNumberFormat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38" fontId="4" fillId="0" borderId="30" xfId="6" applyNumberFormat="1" applyFont="1" applyFill="1" applyBorder="1" applyAlignment="1" applyProtection="1">
      <alignment horizontal="left" vertical="center"/>
    </xf>
    <xf numFmtId="38" fontId="4" fillId="0" borderId="0" xfId="6" applyNumberFormat="1" applyFont="1" applyFill="1" applyAlignment="1" applyProtection="1">
      <alignment vertical="center"/>
    </xf>
    <xf numFmtId="38" fontId="4" fillId="0" borderId="0" xfId="6" applyNumberFormat="1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vertical="center"/>
    </xf>
    <xf numFmtId="37" fontId="4" fillId="0" borderId="0" xfId="6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horizontal="right" vertical="center"/>
    </xf>
    <xf numFmtId="38" fontId="8" fillId="0" borderId="31" xfId="6" applyNumberFormat="1" applyFont="1" applyFill="1" applyBorder="1" applyAlignment="1" applyProtection="1">
      <alignment vertical="center" wrapText="1"/>
    </xf>
    <xf numFmtId="38" fontId="8" fillId="0" borderId="32" xfId="6" applyNumberFormat="1" applyFont="1" applyFill="1" applyBorder="1" applyAlignment="1" applyProtection="1">
      <alignment vertical="center" wrapText="1"/>
    </xf>
    <xf numFmtId="38" fontId="8" fillId="0" borderId="33" xfId="6" applyNumberFormat="1" applyFont="1" applyFill="1" applyBorder="1" applyAlignment="1" applyProtection="1">
      <alignment vertical="center" wrapText="1"/>
    </xf>
    <xf numFmtId="38" fontId="8" fillId="0" borderId="34" xfId="6" applyNumberFormat="1" applyFont="1" applyFill="1" applyBorder="1" applyAlignment="1" applyProtection="1">
      <alignment vertical="center" wrapText="1"/>
    </xf>
    <xf numFmtId="38" fontId="8" fillId="0" borderId="35" xfId="6" applyNumberFormat="1" applyFont="1" applyFill="1" applyBorder="1" applyAlignment="1" applyProtection="1">
      <alignment vertical="center" wrapText="1"/>
    </xf>
    <xf numFmtId="38" fontId="8" fillId="0" borderId="36" xfId="6" applyNumberFormat="1" applyFont="1" applyFill="1" applyBorder="1" applyAlignment="1" applyProtection="1">
      <alignment horizontal="left" vertical="center" wrapText="1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 wrapText="1"/>
    </xf>
    <xf numFmtId="38" fontId="8" fillId="0" borderId="38" xfId="6" applyNumberFormat="1" applyFont="1" applyFill="1" applyBorder="1" applyAlignment="1" applyProtection="1">
      <alignment horizontal="center" vertical="center" wrapText="1"/>
    </xf>
    <xf numFmtId="38" fontId="8" fillId="0" borderId="22" xfId="6" applyNumberFormat="1" applyFont="1" applyFill="1" applyBorder="1" applyAlignment="1" applyProtection="1">
      <alignment horizontal="center" vertical="center" wrapText="1"/>
    </xf>
    <xf numFmtId="38" fontId="8" fillId="0" borderId="23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/>
    </xf>
    <xf numFmtId="38" fontId="8" fillId="0" borderId="39" xfId="6" applyNumberFormat="1" applyFont="1" applyFill="1" applyBorder="1" applyAlignment="1" applyProtection="1">
      <alignment horizontal="center" vertical="center" wrapText="1"/>
    </xf>
    <xf numFmtId="38" fontId="8" fillId="0" borderId="40" xfId="6" applyNumberFormat="1" applyFont="1" applyFill="1" applyBorder="1" applyAlignment="1" applyProtection="1">
      <alignment horizontal="center" vertical="center" wrapText="1"/>
    </xf>
    <xf numFmtId="38" fontId="8" fillId="0" borderId="9" xfId="6" applyNumberFormat="1" applyFont="1" applyFill="1" applyBorder="1" applyAlignment="1" applyProtection="1">
      <alignment horizontal="center" vertical="center" wrapText="1" shrinkToFit="1"/>
    </xf>
    <xf numFmtId="38" fontId="8" fillId="0" borderId="9" xfId="6" applyNumberFormat="1" applyFont="1" applyFill="1" applyBorder="1" applyAlignment="1" applyProtection="1">
      <alignment horizontal="center" vertical="center" shrinkToFit="1"/>
    </xf>
    <xf numFmtId="38" fontId="8" fillId="0" borderId="41" xfId="6" applyNumberFormat="1" applyFont="1" applyFill="1" applyBorder="1" applyAlignment="1" applyProtection="1">
      <alignment horizontal="center" vertical="center" shrinkToFit="1"/>
    </xf>
    <xf numFmtId="38" fontId="8" fillId="0" borderId="39" xfId="6" applyNumberFormat="1" applyFont="1" applyFill="1" applyBorder="1" applyAlignment="1" applyProtection="1">
      <alignment horizontal="center" vertical="center" shrinkToFit="1"/>
    </xf>
    <xf numFmtId="38" fontId="14" fillId="0" borderId="7" xfId="6" applyNumberFormat="1" applyFont="1" applyFill="1" applyBorder="1" applyAlignment="1" applyProtection="1">
      <alignment horizontal="center" vertical="center" wrapText="1"/>
    </xf>
    <xf numFmtId="38" fontId="8" fillId="0" borderId="0" xfId="6" applyNumberFormat="1" applyFont="1" applyFill="1" applyBorder="1" applyAlignment="1" applyProtection="1">
      <alignment vertical="center" wrapText="1"/>
    </xf>
    <xf numFmtId="38" fontId="8" fillId="0" borderId="22" xfId="6" applyNumberFormat="1" applyFont="1" applyFill="1" applyBorder="1" applyAlignment="1" applyProtection="1">
      <alignment vertical="center" wrapText="1"/>
    </xf>
    <xf numFmtId="38" fontId="8" fillId="0" borderId="42" xfId="6" applyNumberFormat="1" applyFont="1" applyFill="1" applyBorder="1" applyAlignment="1" applyProtection="1">
      <alignment horizontal="right" vertical="center" wrapText="1"/>
    </xf>
    <xf numFmtId="38" fontId="8" fillId="0" borderId="40" xfId="6" applyNumberFormat="1" applyFont="1" applyFill="1" applyBorder="1" applyAlignment="1" applyProtection="1">
      <alignment horizontal="right" vertical="center" wrapText="1"/>
    </xf>
    <xf numFmtId="38" fontId="8" fillId="0" borderId="4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left" vertical="center" wrapText="1"/>
    </xf>
    <xf numFmtId="38" fontId="8" fillId="0" borderId="23" xfId="6" applyNumberFormat="1" applyFont="1" applyFill="1" applyBorder="1" applyAlignment="1" applyProtection="1">
      <alignment horizontal="right" vertical="center"/>
    </xf>
    <xf numFmtId="38" fontId="8" fillId="0" borderId="37" xfId="6" applyNumberFormat="1" applyFont="1" applyFill="1" applyBorder="1" applyAlignment="1" applyProtection="1">
      <alignment horizontal="right" vertical="center"/>
    </xf>
    <xf numFmtId="38" fontId="8" fillId="0" borderId="22" xfId="6" applyNumberFormat="1" applyFont="1" applyFill="1" applyBorder="1" applyAlignment="1" applyProtection="1">
      <alignment horizontal="right" vertical="center"/>
    </xf>
    <xf numFmtId="38" fontId="14" fillId="0" borderId="0" xfId="6" applyNumberFormat="1" applyFont="1" applyFill="1" applyBorder="1" applyAlignment="1" applyProtection="1">
      <alignment horizontal="left" vertical="center" wrapText="1"/>
    </xf>
    <xf numFmtId="38" fontId="8" fillId="0" borderId="22" xfId="6" applyNumberFormat="1" applyFont="1" applyFill="1" applyBorder="1" applyAlignment="1" applyProtection="1">
      <alignment horizontal="distributed" vertical="center" wrapText="1"/>
    </xf>
    <xf numFmtId="3" fontId="8" fillId="0" borderId="23" xfId="6" applyNumberFormat="1" applyFont="1" applyFill="1" applyBorder="1" applyAlignment="1" applyProtection="1">
      <alignment horizontal="right" vertical="center" wrapText="1"/>
    </xf>
    <xf numFmtId="3" fontId="8" fillId="0" borderId="22" xfId="6" applyNumberFormat="1" applyFont="1" applyFill="1" applyBorder="1" applyAlignment="1" applyProtection="1">
      <alignment horizontal="right" vertical="center" wrapText="1"/>
    </xf>
    <xf numFmtId="3" fontId="8" fillId="0" borderId="37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>
      <alignment vertical="center" wrapText="1"/>
    </xf>
    <xf numFmtId="38" fontId="8" fillId="0" borderId="22" xfId="6" applyNumberFormat="1" applyFont="1" applyFill="1" applyBorder="1" applyAlignment="1">
      <alignment horizontal="distributed" vertical="center" wrapText="1"/>
    </xf>
    <xf numFmtId="38" fontId="8" fillId="0" borderId="30" xfId="6" applyNumberFormat="1" applyFont="1" applyFill="1" applyBorder="1" applyAlignment="1" applyProtection="1">
      <alignment vertical="center" wrapText="1"/>
    </xf>
    <xf numFmtId="38" fontId="8" fillId="0" borderId="44" xfId="6" applyNumberFormat="1" applyFont="1" applyFill="1" applyBorder="1" applyAlignment="1" applyProtection="1">
      <alignment vertical="center" wrapText="1"/>
    </xf>
    <xf numFmtId="38" fontId="8" fillId="0" borderId="45" xfId="6" applyNumberFormat="1" applyFont="1" applyFill="1" applyBorder="1" applyAlignment="1">
      <alignment vertical="center" wrapText="1"/>
    </xf>
    <xf numFmtId="38" fontId="8" fillId="0" borderId="46" xfId="6" applyNumberFormat="1" applyFont="1" applyFill="1" applyBorder="1" applyAlignment="1">
      <alignment vertical="center" wrapText="1"/>
    </xf>
    <xf numFmtId="38" fontId="8" fillId="0" borderId="44" xfId="6" applyNumberFormat="1" applyFont="1" applyFill="1" applyBorder="1" applyAlignment="1">
      <alignment vertical="center" wrapText="1"/>
    </xf>
    <xf numFmtId="38" fontId="8" fillId="0" borderId="30" xfId="6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1" fillId="0" borderId="0" xfId="1" quotePrefix="1" applyFont="1" applyFill="1" applyAlignment="1">
      <alignment vertical="center"/>
    </xf>
    <xf numFmtId="0" fontId="1" fillId="0" borderId="0" xfId="1" quotePrefix="1" applyFont="1" applyFill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center" vertical="center"/>
    </xf>
    <xf numFmtId="38" fontId="14" fillId="0" borderId="34" xfId="6" applyNumberFormat="1" applyFont="1" applyFill="1" applyBorder="1" applyAlignment="1" applyProtection="1">
      <alignment horizontal="left" vertical="center" wrapText="1"/>
    </xf>
    <xf numFmtId="38" fontId="14" fillId="0" borderId="41" xfId="6" applyNumberFormat="1" applyFont="1" applyFill="1" applyBorder="1" applyAlignment="1" applyProtection="1">
      <alignment horizontal="center" vertical="center" wrapText="1"/>
    </xf>
    <xf numFmtId="38" fontId="8" fillId="0" borderId="43" xfId="6" applyNumberFormat="1" applyFont="1" applyFill="1" applyBorder="1" applyAlignment="1">
      <alignment vertical="center" wrapText="1"/>
    </xf>
    <xf numFmtId="38" fontId="8" fillId="0" borderId="47" xfId="6" applyNumberFormat="1" applyFont="1" applyFill="1" applyBorder="1" applyAlignment="1" applyProtection="1">
      <alignment horizontal="right" vertical="center" wrapText="1"/>
    </xf>
    <xf numFmtId="38" fontId="8" fillId="0" borderId="2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/>
    </xf>
    <xf numFmtId="38" fontId="8" fillId="0" borderId="37" xfId="4" applyNumberFormat="1" applyFont="1" applyFill="1" applyBorder="1" applyAlignment="1">
      <alignment horizontal="right" vertical="center"/>
    </xf>
    <xf numFmtId="38" fontId="8" fillId="0" borderId="22" xfId="4" applyNumberFormat="1" applyFont="1" applyFill="1" applyBorder="1" applyAlignment="1">
      <alignment horizontal="right" vertical="center"/>
    </xf>
    <xf numFmtId="38" fontId="8" fillId="0" borderId="0" xfId="6" applyNumberFormat="1" applyFont="1" applyFill="1" applyBorder="1" applyAlignment="1" applyProtection="1">
      <alignment horizontal="left" vertical="center" wrapText="1"/>
      <protection locked="0"/>
    </xf>
    <xf numFmtId="38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19" xfId="6" applyNumberFormat="1" applyFont="1" applyFill="1" applyBorder="1" applyAlignment="1" applyProtection="1">
      <alignment horizontal="right" vertical="center"/>
    </xf>
    <xf numFmtId="3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20" xfId="6" applyNumberFormat="1" applyFont="1" applyFill="1" applyBorder="1" applyAlignment="1" applyProtection="1">
      <alignment horizontal="right" vertical="center"/>
    </xf>
    <xf numFmtId="38" fontId="8" fillId="0" borderId="18" xfId="6" applyNumberFormat="1" applyFont="1" applyFill="1" applyBorder="1" applyAlignment="1" applyProtection="1">
      <alignment horizontal="right" vertical="center"/>
    </xf>
    <xf numFmtId="38" fontId="14" fillId="0" borderId="20" xfId="6" applyNumberFormat="1" applyFont="1" applyFill="1" applyBorder="1" applyAlignment="1" applyProtection="1">
      <alignment horizontal="left" vertical="center" wrapText="1"/>
    </xf>
    <xf numFmtId="38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5" xfId="6" applyNumberFormat="1" applyFont="1" applyFill="1" applyBorder="1" applyAlignment="1" applyProtection="1">
      <alignment horizontal="right" vertical="center"/>
    </xf>
    <xf numFmtId="3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6" xfId="6" applyNumberFormat="1" applyFont="1" applyFill="1" applyBorder="1" applyAlignment="1" applyProtection="1">
      <alignment horizontal="right" vertical="center"/>
    </xf>
    <xf numFmtId="38" fontId="8" fillId="0" borderId="44" xfId="6" applyNumberFormat="1" applyFont="1" applyFill="1" applyBorder="1" applyAlignment="1" applyProtection="1">
      <alignment horizontal="right" vertical="center"/>
    </xf>
    <xf numFmtId="38" fontId="14" fillId="0" borderId="30" xfId="6" applyNumberFormat="1" applyFont="1" applyFill="1" applyBorder="1" applyAlignment="1" applyProtection="1">
      <alignment horizontal="left" vertical="center" wrapText="1"/>
    </xf>
    <xf numFmtId="0" fontId="1" fillId="0" borderId="0" xfId="1" quotePrefix="1" applyFont="1" applyFill="1" applyAlignment="1">
      <alignment horizontal="left"/>
    </xf>
    <xf numFmtId="0" fontId="1" fillId="0" borderId="0" xfId="1" quotePrefix="1" applyFont="1" applyFill="1" applyAlignment="1">
      <alignment horizontal="right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left" vertical="center"/>
    </xf>
    <xf numFmtId="183" fontId="15" fillId="0" borderId="0" xfId="6" applyNumberFormat="1" applyFont="1" applyFill="1" applyBorder="1" applyAlignment="1" applyProtection="1">
      <alignment horizontal="center" vertical="center"/>
    </xf>
    <xf numFmtId="0" fontId="15" fillId="0" borderId="0" xfId="1" applyFont="1" applyFill="1" applyAlignment="1">
      <alignment vertical="center"/>
    </xf>
    <xf numFmtId="184" fontId="15" fillId="0" borderId="0" xfId="1" applyNumberFormat="1" applyFont="1" applyFill="1" applyBorder="1" applyAlignment="1" applyProtection="1">
      <alignment vertical="center"/>
    </xf>
    <xf numFmtId="0" fontId="4" fillId="0" borderId="0" xfId="1" quotePrefix="1" applyFont="1" applyFill="1" applyAlignment="1">
      <alignment vertical="center" wrapText="1"/>
    </xf>
    <xf numFmtId="38" fontId="4" fillId="0" borderId="0" xfId="1" applyNumberFormat="1" applyFont="1" applyFill="1" applyAlignment="1" applyProtection="1">
      <alignment horizontal="right" vertical="center"/>
      <protection locked="0"/>
    </xf>
    <xf numFmtId="37" fontId="8" fillId="0" borderId="34" xfId="6" applyFont="1" applyFill="1" applyBorder="1" applyAlignment="1" applyProtection="1">
      <alignment vertical="center"/>
    </xf>
    <xf numFmtId="37" fontId="8" fillId="0" borderId="33" xfId="6" applyFont="1" applyFill="1" applyBorder="1" applyAlignment="1" applyProtection="1">
      <alignment vertical="center"/>
    </xf>
    <xf numFmtId="37" fontId="8" fillId="0" borderId="32" xfId="6" applyFont="1" applyFill="1" applyBorder="1" applyAlignment="1" applyProtection="1">
      <alignment vertical="center"/>
    </xf>
    <xf numFmtId="37" fontId="8" fillId="0" borderId="35" xfId="6" applyFont="1" applyFill="1" applyBorder="1" applyAlignment="1" applyProtection="1">
      <alignment vertical="center"/>
    </xf>
    <xf numFmtId="37" fontId="8" fillId="0" borderId="31" xfId="6" applyFont="1" applyFill="1" applyBorder="1" applyAlignment="1" applyProtection="1">
      <alignment vertical="center"/>
    </xf>
    <xf numFmtId="37" fontId="8" fillId="0" borderId="37" xfId="6" applyFont="1" applyFill="1" applyBorder="1" applyAlignment="1" applyProtection="1">
      <alignment horizontal="center" vertical="center"/>
      <protection locked="0"/>
    </xf>
    <xf numFmtId="37" fontId="8" fillId="0" borderId="38" xfId="6" applyFont="1" applyFill="1" applyBorder="1" applyAlignment="1" applyProtection="1">
      <alignment horizontal="center" vertical="center"/>
      <protection locked="0"/>
    </xf>
    <xf numFmtId="37" fontId="8" fillId="0" borderId="50" xfId="6" applyFont="1" applyFill="1" applyBorder="1" applyAlignment="1" applyProtection="1">
      <alignment horizontal="center" vertical="center"/>
      <protection locked="0"/>
    </xf>
    <xf numFmtId="37" fontId="8" fillId="0" borderId="22" xfId="6" applyFont="1" applyFill="1" applyBorder="1" applyAlignment="1" applyProtection="1">
      <alignment horizontal="center" vertical="center"/>
      <protection locked="0"/>
    </xf>
    <xf numFmtId="37" fontId="8" fillId="0" borderId="23" xfId="6" applyFont="1" applyFill="1" applyBorder="1" applyAlignment="1" applyProtection="1">
      <alignment horizontal="center" vertical="center"/>
      <protection locked="0"/>
    </xf>
    <xf numFmtId="38" fontId="8" fillId="0" borderId="9" xfId="1" applyNumberFormat="1" applyFont="1" applyFill="1" applyBorder="1" applyAlignment="1" applyProtection="1">
      <alignment horizontal="center" vertical="center" shrinkToFit="1"/>
    </xf>
    <xf numFmtId="38" fontId="8" fillId="0" borderId="41" xfId="1" applyNumberFormat="1" applyFont="1" applyFill="1" applyBorder="1" applyAlignment="1" applyProtection="1">
      <alignment horizontal="center" vertical="center" shrinkToFit="1"/>
    </xf>
    <xf numFmtId="38" fontId="8" fillId="0" borderId="39" xfId="1" applyNumberFormat="1" applyFont="1" applyFill="1" applyBorder="1" applyAlignment="1" applyProtection="1">
      <alignment horizontal="center" vertical="center" shrinkToFit="1"/>
    </xf>
    <xf numFmtId="37" fontId="8" fillId="0" borderId="9" xfId="6" applyFont="1" applyFill="1" applyBorder="1" applyAlignment="1" applyProtection="1">
      <alignment horizontal="center" vertical="center" shrinkToFit="1"/>
    </xf>
    <xf numFmtId="37" fontId="8" fillId="0" borderId="41" xfId="6" applyFont="1" applyFill="1" applyBorder="1" applyAlignment="1" applyProtection="1">
      <alignment horizontal="center" vertical="center" shrinkToFit="1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left" vertical="center"/>
    </xf>
    <xf numFmtId="38" fontId="8" fillId="0" borderId="19" xfId="5" applyFont="1" applyFill="1" applyBorder="1" applyAlignment="1" applyProtection="1">
      <alignment horizontal="right" vertical="center" wrapText="1"/>
    </xf>
    <xf numFmtId="3" fontId="8" fillId="0" borderId="20" xfId="6" applyNumberFormat="1" applyFont="1" applyFill="1" applyBorder="1" applyAlignment="1" applyProtection="1">
      <alignment horizontal="right" vertical="center" wrapText="1"/>
    </xf>
    <xf numFmtId="3" fontId="8" fillId="0" borderId="18" xfId="6" applyNumberFormat="1" applyFont="1" applyFill="1" applyBorder="1" applyAlignment="1" applyProtection="1">
      <alignment horizontal="right" vertical="center" wrapText="1"/>
    </xf>
    <xf numFmtId="0" fontId="1" fillId="0" borderId="37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38" fontId="8" fillId="0" borderId="51" xfId="1" applyNumberFormat="1" applyFont="1" applyFill="1" applyBorder="1" applyAlignment="1" applyProtection="1">
      <alignment horizontal="center" vertical="center"/>
    </xf>
    <xf numFmtId="38" fontId="8" fillId="0" borderId="52" xfId="1" applyNumberFormat="1" applyFont="1" applyFill="1" applyBorder="1" applyAlignment="1" applyProtection="1">
      <alignment horizontal="left" vertical="center"/>
    </xf>
    <xf numFmtId="3" fontId="8" fillId="0" borderId="53" xfId="6" applyNumberFormat="1" applyFont="1" applyFill="1" applyBorder="1" applyAlignment="1" applyProtection="1">
      <alignment horizontal="right" vertical="center" wrapText="1"/>
    </xf>
    <xf numFmtId="38" fontId="8" fillId="0" borderId="53" xfId="5" applyFont="1" applyFill="1" applyBorder="1" applyAlignment="1" applyProtection="1">
      <alignment horizontal="right" vertical="center" wrapText="1"/>
    </xf>
    <xf numFmtId="3" fontId="8" fillId="0" borderId="54" xfId="6" applyNumberFormat="1" applyFont="1" applyFill="1" applyBorder="1" applyAlignment="1" applyProtection="1">
      <alignment horizontal="right" vertical="center" wrapText="1"/>
    </xf>
    <xf numFmtId="3" fontId="8" fillId="0" borderId="55" xfId="6" applyNumberFormat="1" applyFont="1" applyFill="1" applyBorder="1" applyAlignment="1" applyProtection="1">
      <alignment horizontal="right" vertical="center" wrapText="1"/>
    </xf>
    <xf numFmtId="0" fontId="1" fillId="0" borderId="56" xfId="1" applyFill="1" applyBorder="1" applyAlignment="1">
      <alignment horizontal="left" vertical="center"/>
    </xf>
    <xf numFmtId="0" fontId="1" fillId="0" borderId="51" xfId="1" applyFill="1" applyBorder="1" applyAlignment="1">
      <alignment horizontal="left" vertical="center"/>
    </xf>
    <xf numFmtId="38" fontId="8" fillId="0" borderId="57" xfId="1" applyNumberFormat="1" applyFont="1" applyFill="1" applyBorder="1" applyAlignment="1" applyProtection="1">
      <alignment horizontal="center" vertical="center"/>
    </xf>
    <xf numFmtId="38" fontId="8" fillId="0" borderId="58" xfId="1" applyNumberFormat="1" applyFont="1" applyFill="1" applyBorder="1" applyAlignment="1" applyProtection="1">
      <alignment horizontal="left" vertical="center"/>
    </xf>
    <xf numFmtId="3" fontId="8" fillId="0" borderId="59" xfId="6" applyNumberFormat="1" applyFont="1" applyFill="1" applyBorder="1" applyAlignment="1" applyProtection="1">
      <alignment horizontal="right" vertical="center" wrapText="1"/>
    </xf>
    <xf numFmtId="38" fontId="8" fillId="0" borderId="59" xfId="5" applyFont="1" applyFill="1" applyBorder="1" applyAlignment="1" applyProtection="1">
      <alignment horizontal="right" vertical="center" wrapText="1"/>
    </xf>
    <xf numFmtId="3" fontId="8" fillId="0" borderId="60" xfId="6" applyNumberFormat="1" applyFont="1" applyFill="1" applyBorder="1" applyAlignment="1" applyProtection="1">
      <alignment horizontal="right" vertical="center" wrapText="1"/>
    </xf>
    <xf numFmtId="3" fontId="8" fillId="0" borderId="61" xfId="6" applyNumberFormat="1" applyFont="1" applyFill="1" applyBorder="1" applyAlignment="1" applyProtection="1">
      <alignment horizontal="right" vertical="center" wrapText="1"/>
    </xf>
    <xf numFmtId="0" fontId="1" fillId="0" borderId="62" xfId="1" applyFill="1" applyBorder="1" applyAlignment="1">
      <alignment horizontal="left" vertical="center"/>
    </xf>
    <xf numFmtId="0" fontId="1" fillId="0" borderId="57" xfId="1" applyFill="1" applyBorder="1" applyAlignment="1">
      <alignment horizontal="left" vertical="center"/>
    </xf>
    <xf numFmtId="38" fontId="14" fillId="0" borderId="51" xfId="1" applyNumberFormat="1" applyFont="1" applyFill="1" applyBorder="1" applyAlignment="1" applyProtection="1">
      <alignment horizontal="left" vertical="center"/>
    </xf>
    <xf numFmtId="0" fontId="11" fillId="0" borderId="51" xfId="1" applyFont="1" applyFill="1" applyBorder="1" applyAlignment="1">
      <alignment horizontal="left" vertical="center"/>
    </xf>
    <xf numFmtId="183" fontId="4" fillId="0" borderId="0" xfId="6" applyNumberFormat="1" applyFont="1" applyFill="1" applyBorder="1" applyAlignment="1" applyProtection="1">
      <alignment horizontal="center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6" applyFont="1" applyFill="1" applyBorder="1" applyAlignment="1" applyProtection="1">
      <alignment horizontal="center" vertical="center"/>
      <protection locked="0"/>
    </xf>
    <xf numFmtId="38" fontId="8" fillId="0" borderId="22" xfId="1" applyNumberFormat="1" applyFont="1" applyFill="1" applyBorder="1" applyAlignment="1" applyProtection="1">
      <alignment horizontal="right" vertical="center"/>
    </xf>
    <xf numFmtId="38" fontId="8" fillId="0" borderId="23" xfId="1" applyNumberFormat="1" applyFont="1" applyFill="1" applyBorder="1" applyAlignment="1" applyProtection="1">
      <alignment horizontal="right" vertical="center"/>
    </xf>
    <xf numFmtId="38" fontId="8" fillId="0" borderId="37" xfId="1" applyNumberFormat="1" applyFont="1" applyFill="1" applyBorder="1" applyAlignment="1" applyProtection="1">
      <alignment horizontal="right" vertical="center"/>
    </xf>
    <xf numFmtId="37" fontId="8" fillId="0" borderId="23" xfId="6" applyFont="1" applyFill="1" applyBorder="1" applyAlignment="1" applyProtection="1">
      <alignment horizontal="right" vertical="center"/>
    </xf>
    <xf numFmtId="37" fontId="8" fillId="0" borderId="37" xfId="6" applyFont="1" applyFill="1" applyBorder="1" applyAlignment="1" applyProtection="1">
      <alignment horizontal="right" vertical="center"/>
    </xf>
    <xf numFmtId="38" fontId="8" fillId="0" borderId="52" xfId="1" applyNumberFormat="1" applyFont="1" applyFill="1" applyBorder="1" applyAlignment="1" applyProtection="1">
      <alignment horizontal="right" vertical="center"/>
    </xf>
    <xf numFmtId="38" fontId="8" fillId="0" borderId="63" xfId="1" applyNumberFormat="1" applyFont="1" applyFill="1" applyBorder="1" applyAlignment="1" applyProtection="1">
      <alignment horizontal="right" vertical="center"/>
    </xf>
    <xf numFmtId="38" fontId="8" fillId="0" borderId="56" xfId="1" applyNumberFormat="1" applyFont="1" applyFill="1" applyBorder="1" applyAlignment="1" applyProtection="1">
      <alignment horizontal="right" vertical="center"/>
    </xf>
    <xf numFmtId="37" fontId="8" fillId="0" borderId="63" xfId="6" applyFont="1" applyFill="1" applyBorder="1" applyAlignment="1" applyProtection="1">
      <alignment horizontal="right" vertical="center"/>
    </xf>
    <xf numFmtId="37" fontId="8" fillId="0" borderId="56" xfId="6" applyFont="1" applyFill="1" applyBorder="1" applyAlignment="1" applyProtection="1">
      <alignment horizontal="right" vertical="center"/>
    </xf>
    <xf numFmtId="38" fontId="4" fillId="0" borderId="0" xfId="1" applyNumberFormat="1" applyFont="1" applyFill="1" applyAlignment="1">
      <alignment vertical="center" wrapText="1"/>
    </xf>
    <xf numFmtId="38" fontId="15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right" vertical="center"/>
    </xf>
    <xf numFmtId="38" fontId="4" fillId="0" borderId="0" xfId="6" applyNumberFormat="1" applyFont="1" applyFill="1" applyAlignment="1">
      <alignment vertical="center" wrapText="1"/>
    </xf>
    <xf numFmtId="38" fontId="4" fillId="0" borderId="0" xfId="1" applyNumberFormat="1" applyFont="1" applyFill="1" applyAlignment="1">
      <alignment horizontal="right" vertical="center" wrapText="1"/>
    </xf>
    <xf numFmtId="38" fontId="15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38" fontId="1" fillId="0" borderId="31" xfId="1" applyNumberFormat="1" applyFont="1" applyFill="1" applyBorder="1" applyAlignment="1">
      <alignment vertical="center"/>
    </xf>
    <xf numFmtId="38" fontId="1" fillId="0" borderId="32" xfId="1" applyNumberFormat="1" applyFont="1" applyFill="1" applyBorder="1" applyAlignment="1">
      <alignment vertical="center"/>
    </xf>
    <xf numFmtId="38" fontId="1" fillId="0" borderId="34" xfId="1" applyNumberFormat="1" applyFont="1" applyFill="1" applyBorder="1" applyAlignment="1">
      <alignment horizontal="center" vertical="center" wrapText="1"/>
    </xf>
    <xf numFmtId="38" fontId="1" fillId="0" borderId="34" xfId="1" applyNumberFormat="1" applyFont="1" applyFill="1" applyBorder="1" applyAlignment="1">
      <alignment vertical="center" wrapText="1"/>
    </xf>
    <xf numFmtId="38" fontId="11" fillId="0" borderId="31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>
      <alignment vertical="center"/>
    </xf>
    <xf numFmtId="38" fontId="1" fillId="0" borderId="23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38" fontId="1" fillId="0" borderId="39" xfId="1" applyNumberFormat="1" applyFont="1" applyFill="1" applyBorder="1" applyAlignment="1">
      <alignment horizontal="center" vertical="center"/>
    </xf>
    <xf numFmtId="38" fontId="1" fillId="0" borderId="9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38" fontId="4" fillId="0" borderId="19" xfId="6" applyNumberFormat="1" applyFont="1" applyFill="1" applyBorder="1" applyAlignment="1" applyProtection="1">
      <alignment horizontal="right" vertical="center" wrapText="1"/>
    </xf>
    <xf numFmtId="38" fontId="1" fillId="0" borderId="0" xfId="1" applyNumberFormat="1" applyFont="1" applyFill="1" applyBorder="1" applyAlignment="1" applyProtection="1">
      <alignment horizontal="distributed" vertical="center"/>
      <protection locked="0"/>
    </xf>
    <xf numFmtId="176" fontId="1" fillId="0" borderId="0" xfId="1" applyNumberFormat="1" applyFont="1" applyFill="1" applyBorder="1" applyAlignment="1">
      <alignment horizontal="righ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horizontal="distributed" vertical="center"/>
    </xf>
    <xf numFmtId="38" fontId="4" fillId="0" borderId="15" xfId="6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>
      <alignment horizontal="right" vertical="center" wrapText="1"/>
    </xf>
    <xf numFmtId="38" fontId="1" fillId="0" borderId="7" xfId="1" applyNumberFormat="1" applyFont="1" applyFill="1" applyBorder="1" applyAlignment="1">
      <alignment horizontal="left" vertical="center" wrapText="1"/>
    </xf>
    <xf numFmtId="38" fontId="4" fillId="0" borderId="37" xfId="6" applyNumberFormat="1" applyFont="1" applyFill="1" applyBorder="1" applyAlignment="1" applyProtection="1">
      <alignment horizontal="right" vertical="center" wrapText="1"/>
    </xf>
    <xf numFmtId="38" fontId="4" fillId="0" borderId="64" xfId="6" applyNumberFormat="1" applyFont="1" applyFill="1" applyBorder="1" applyAlignment="1" applyProtection="1">
      <alignment horizontal="right" vertical="center" wrapText="1"/>
    </xf>
    <xf numFmtId="38" fontId="1" fillId="0" borderId="7" xfId="1" applyNumberFormat="1" applyFont="1" applyFill="1" applyBorder="1" applyAlignment="1" applyProtection="1">
      <alignment horizontal="distributed" vertical="center"/>
      <protection locked="0"/>
    </xf>
    <xf numFmtId="38" fontId="4" fillId="0" borderId="65" xfId="6" applyNumberFormat="1" applyFont="1" applyFill="1" applyBorder="1" applyAlignment="1" applyProtection="1">
      <alignment horizontal="right" vertical="center" wrapText="1"/>
    </xf>
    <xf numFmtId="38" fontId="4" fillId="0" borderId="66" xfId="6" applyNumberFormat="1" applyFont="1" applyFill="1" applyBorder="1" applyAlignment="1" applyProtection="1">
      <alignment horizontal="right" vertical="center" wrapText="1"/>
    </xf>
    <xf numFmtId="38" fontId="1" fillId="0" borderId="0" xfId="6" applyNumberFormat="1" applyFont="1" applyFill="1" applyBorder="1" applyAlignment="1">
      <alignment vertical="center" wrapText="1"/>
    </xf>
    <xf numFmtId="0" fontId="1" fillId="0" borderId="51" xfId="1" applyFont="1" applyFill="1" applyBorder="1" applyAlignment="1">
      <alignment vertical="center"/>
    </xf>
    <xf numFmtId="38" fontId="1" fillId="0" borderId="51" xfId="1" applyNumberFormat="1" applyFont="1" applyFill="1" applyBorder="1" applyAlignment="1" applyProtection="1">
      <alignment horizontal="distributed" vertical="center"/>
      <protection locked="0"/>
    </xf>
    <xf numFmtId="38" fontId="4" fillId="0" borderId="53" xfId="6" applyNumberFormat="1" applyFont="1" applyFill="1" applyBorder="1" applyAlignment="1" applyProtection="1">
      <alignment horizontal="right" vertical="center" wrapText="1"/>
    </xf>
    <xf numFmtId="176" fontId="1" fillId="0" borderId="51" xfId="1" applyNumberFormat="1" applyFont="1" applyFill="1" applyBorder="1" applyAlignment="1">
      <alignment horizontal="right" vertical="center" wrapText="1"/>
    </xf>
    <xf numFmtId="38" fontId="1" fillId="0" borderId="51" xfId="6" applyNumberFormat="1" applyFont="1" applyFill="1" applyBorder="1" applyAlignment="1">
      <alignment vertical="center" wrapText="1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>
      <alignment vertical="center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>
      <alignment vertical="center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49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49" fontId="1" fillId="0" borderId="0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49" fontId="1" fillId="0" borderId="0" xfId="2" quotePrefix="1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distributed" vertical="center" wrapText="1"/>
    </xf>
    <xf numFmtId="49" fontId="1" fillId="0" borderId="17" xfId="2" applyNumberFormat="1" applyFont="1" applyFill="1" applyBorder="1" applyAlignment="1">
      <alignment horizontal="distributed" vertical="center" wrapText="1"/>
    </xf>
    <xf numFmtId="49" fontId="1" fillId="0" borderId="1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distributed" vertical="center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49" fontId="11" fillId="0" borderId="13" xfId="2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38" fontId="14" fillId="0" borderId="0" xfId="6" applyNumberFormat="1" applyFont="1" applyFill="1" applyBorder="1" applyAlignment="1" applyProtection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18" xfId="1" applyFont="1" applyFill="1" applyBorder="1" applyAlignment="1">
      <alignment horizontal="distributed" vertical="center" wrapText="1"/>
    </xf>
    <xf numFmtId="38" fontId="14" fillId="0" borderId="30" xfId="6" applyNumberFormat="1" applyFont="1" applyFill="1" applyBorder="1" applyAlignment="1" applyProtection="1">
      <alignment horizontal="distributed" vertical="center" wrapText="1"/>
    </xf>
    <xf numFmtId="0" fontId="8" fillId="0" borderId="44" xfId="1" applyFont="1" applyFill="1" applyBorder="1" applyAlignment="1">
      <alignment horizontal="distributed" vertical="center" wrapText="1"/>
    </xf>
    <xf numFmtId="38" fontId="14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20" xfId="1" applyFont="1" applyFill="1" applyBorder="1" applyAlignment="1">
      <alignment horizontal="left" vertical="center"/>
    </xf>
    <xf numFmtId="38" fontId="8" fillId="0" borderId="48" xfId="1" applyNumberFormat="1" applyFont="1" applyFill="1" applyBorder="1" applyAlignment="1" applyProtection="1">
      <alignment horizontal="center" vertical="center"/>
    </xf>
    <xf numFmtId="38" fontId="8" fillId="0" borderId="49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center" vertical="center"/>
    </xf>
    <xf numFmtId="38" fontId="8" fillId="0" borderId="7" xfId="1" applyNumberFormat="1" applyFont="1" applyFill="1" applyBorder="1" applyAlignment="1" applyProtection="1">
      <alignment horizontal="center" vertical="center"/>
    </xf>
    <xf numFmtId="38" fontId="8" fillId="0" borderId="8" xfId="1" applyNumberFormat="1" applyFont="1" applyFill="1" applyBorder="1" applyAlignment="1" applyProtection="1">
      <alignment horizontal="center" vertical="center"/>
    </xf>
    <xf numFmtId="38" fontId="14" fillId="0" borderId="34" xfId="1" applyNumberFormat="1" applyFont="1" applyFill="1" applyBorder="1" applyAlignment="1" applyProtection="1">
      <alignment horizontal="center" wrapText="1"/>
      <protection locked="0"/>
    </xf>
    <xf numFmtId="0" fontId="1" fillId="0" borderId="31" xfId="1" applyFill="1" applyBorder="1" applyAlignment="1"/>
    <xf numFmtId="0" fontId="1" fillId="0" borderId="37" xfId="1" applyFill="1" applyBorder="1" applyAlignment="1"/>
    <xf numFmtId="0" fontId="1" fillId="0" borderId="0" xfId="1" applyFill="1" applyBorder="1" applyAlignment="1"/>
    <xf numFmtId="0" fontId="1" fillId="0" borderId="41" xfId="1" applyFill="1" applyBorder="1" applyAlignment="1"/>
    <xf numFmtId="0" fontId="1" fillId="0" borderId="38" xfId="1" applyFill="1" applyBorder="1" applyAlignment="1"/>
    <xf numFmtId="38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1" fillId="0" borderId="37" xfId="1" applyFont="1" applyFill="1" applyBorder="1" applyAlignment="1">
      <alignment horizontal="left" vertical="center"/>
    </xf>
    <xf numFmtId="38" fontId="8" fillId="0" borderId="31" xfId="1" applyNumberFormat="1" applyFont="1" applyFill="1" applyBorder="1" applyAlignment="1" applyProtection="1">
      <alignment horizontal="center" vertical="center"/>
    </xf>
    <xf numFmtId="38" fontId="8" fillId="0" borderId="32" xfId="1" applyNumberFormat="1" applyFont="1" applyFill="1" applyBorder="1" applyAlignment="1" applyProtection="1">
      <alignment horizontal="center" vertical="center"/>
    </xf>
    <xf numFmtId="38" fontId="8" fillId="0" borderId="38" xfId="1" applyNumberFormat="1" applyFont="1" applyFill="1" applyBorder="1" applyAlignment="1" applyProtection="1">
      <alignment horizontal="center" vertical="center"/>
    </xf>
    <xf numFmtId="38" fontId="8" fillId="0" borderId="39" xfId="1" applyNumberFormat="1" applyFont="1" applyFill="1" applyBorder="1" applyAlignment="1" applyProtection="1">
      <alignment horizontal="center" vertical="center"/>
    </xf>
    <xf numFmtId="0" fontId="1" fillId="0" borderId="0" xfId="1" applyFill="1" applyAlignment="1"/>
    <xf numFmtId="0" fontId="0" fillId="0" borderId="22" xfId="0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38" fontId="11" fillId="0" borderId="0" xfId="1" applyNumberFormat="1" applyFont="1" applyFill="1" applyBorder="1" applyAlignment="1">
      <alignment horizontal="distributed" vertical="center"/>
    </xf>
    <xf numFmtId="0" fontId="1" fillId="0" borderId="18" xfId="1" applyFont="1" applyBorder="1" applyAlignment="1">
      <alignment vertical="center"/>
    </xf>
    <xf numFmtId="38" fontId="11" fillId="0" borderId="0" xfId="6" applyNumberFormat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38" fontId="1" fillId="0" borderId="41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38" fontId="11" fillId="0" borderId="22" xfId="1" applyNumberFormat="1" applyFont="1" applyFill="1" applyBorder="1" applyAlignment="1">
      <alignment horizontal="left" vertical="center" wrapText="1"/>
    </xf>
    <xf numFmtId="0" fontId="1" fillId="0" borderId="37" xfId="1" applyFont="1" applyFill="1" applyBorder="1" applyAlignment="1">
      <alignment vertical="center" wrapText="1"/>
    </xf>
    <xf numFmtId="38" fontId="11" fillId="0" borderId="0" xfId="1" applyNumberFormat="1" applyFont="1" applyFill="1" applyBorder="1" applyAlignment="1">
      <alignment horizontal="left" vertical="center" wrapText="1"/>
    </xf>
  </cellXfs>
  <cellStyles count="7">
    <cellStyle name="桁区切り 2" xfId="5" xr:uid="{00000000-0005-0000-0000-000000000000}"/>
    <cellStyle name="標準" xfId="0" builtinId="0"/>
    <cellStyle name="標準_1平常時既存（月次作成）計算式2001.1022miya" xfId="3" xr:uid="{00000000-0005-0000-0000-000002000000}"/>
    <cellStyle name="標準_H18-9月報原稿" xfId="1" xr:uid="{00000000-0005-0000-0000-000003000000}"/>
    <cellStyle name="標準_改正調票集計" xfId="2" xr:uid="{00000000-0005-0000-0000-000004000000}"/>
    <cellStyle name="標準_原稿ｼｰﾄ" xfId="6" xr:uid="{00000000-0005-0000-0000-000005000000}"/>
    <cellStyle name="標準_帳票確認user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60"/>
  <sheetViews>
    <sheetView tabSelected="1" zoomScaleNormal="100" workbookViewId="0"/>
  </sheetViews>
  <sheetFormatPr defaultColWidth="8" defaultRowHeight="12" x14ac:dyDescent="0.2"/>
  <cols>
    <col min="1" max="1" width="3.26953125" style="9" customWidth="1"/>
    <col min="2" max="2" width="2.7265625" style="9" customWidth="1"/>
    <col min="3" max="3" width="37.6328125" style="9" customWidth="1"/>
    <col min="4" max="4" width="2.7265625" style="9" customWidth="1"/>
    <col min="5" max="5" width="27.7265625" style="9" customWidth="1"/>
    <col min="6" max="6" width="11" style="9" customWidth="1"/>
    <col min="7" max="7" width="9.453125" style="9" customWidth="1"/>
    <col min="8" max="8" width="9.36328125" style="9" customWidth="1"/>
    <col min="9" max="9" width="10.26953125" style="9" customWidth="1"/>
    <col min="10" max="16384" width="8" style="9"/>
  </cols>
  <sheetData>
    <row r="1" spans="1:10" s="3" customFormat="1" ht="18.75" customHeight="1" x14ac:dyDescent="0.2">
      <c r="A1" s="1" t="s">
        <v>0</v>
      </c>
      <c r="B1" s="2"/>
      <c r="E1" s="4"/>
      <c r="F1" s="5"/>
      <c r="G1" s="6"/>
      <c r="H1" s="7"/>
      <c r="I1" s="7"/>
    </row>
    <row r="2" spans="1:10" ht="18.75" customHeight="1" x14ac:dyDescent="0.2">
      <c r="A2" s="272" t="s">
        <v>1</v>
      </c>
      <c r="B2" s="273"/>
      <c r="C2" s="273"/>
      <c r="D2" s="273"/>
      <c r="E2" s="274"/>
      <c r="F2" s="277" t="s">
        <v>2</v>
      </c>
      <c r="G2" s="279" t="s">
        <v>3</v>
      </c>
      <c r="H2" s="281" t="s">
        <v>4</v>
      </c>
      <c r="I2" s="283" t="s">
        <v>5</v>
      </c>
      <c r="J2" s="8"/>
    </row>
    <row r="3" spans="1:10" ht="18.75" customHeight="1" x14ac:dyDescent="0.2">
      <c r="A3" s="285"/>
      <c r="B3" s="285"/>
      <c r="C3" s="285"/>
      <c r="D3" s="285"/>
      <c r="E3" s="286"/>
      <c r="F3" s="287"/>
      <c r="G3" s="288"/>
      <c r="H3" s="289"/>
      <c r="I3" s="290"/>
      <c r="J3" s="8"/>
    </row>
    <row r="4" spans="1:10" ht="18.75" customHeight="1" x14ac:dyDescent="0.2">
      <c r="A4" s="291" t="s">
        <v>6</v>
      </c>
      <c r="B4" s="291"/>
      <c r="C4" s="292"/>
      <c r="D4" s="291" t="s">
        <v>7</v>
      </c>
      <c r="E4" s="292"/>
      <c r="F4" s="10">
        <v>13423041</v>
      </c>
      <c r="G4" s="11">
        <v>100</v>
      </c>
      <c r="H4" s="12">
        <v>92</v>
      </c>
      <c r="I4" s="13">
        <v>100.3</v>
      </c>
      <c r="J4" s="14" t="s">
        <v>8</v>
      </c>
    </row>
    <row r="5" spans="1:10" ht="18.75" customHeight="1" x14ac:dyDescent="0.2">
      <c r="A5" s="15" t="s">
        <v>10</v>
      </c>
      <c r="B5" s="15"/>
      <c r="C5" s="16"/>
      <c r="D5" s="15" t="s">
        <v>11</v>
      </c>
      <c r="E5" s="16"/>
      <c r="F5" s="17">
        <v>12675646</v>
      </c>
      <c r="G5" s="18">
        <v>94.4</v>
      </c>
      <c r="H5" s="19">
        <v>93.3</v>
      </c>
      <c r="I5" s="20">
        <v>103.2</v>
      </c>
      <c r="J5" s="14"/>
    </row>
    <row r="6" spans="1:10" ht="18.75" customHeight="1" x14ac:dyDescent="0.2">
      <c r="A6" s="36"/>
      <c r="B6" s="42" t="s">
        <v>12</v>
      </c>
      <c r="C6" s="16"/>
      <c r="D6" s="15" t="s">
        <v>13</v>
      </c>
      <c r="E6" s="16"/>
      <c r="F6" s="17">
        <v>5898177</v>
      </c>
      <c r="G6" s="18">
        <v>43.9</v>
      </c>
      <c r="H6" s="19">
        <v>98.7</v>
      </c>
      <c r="I6" s="20">
        <v>106.4</v>
      </c>
      <c r="J6" s="14"/>
    </row>
    <row r="7" spans="1:10" ht="18.75" customHeight="1" x14ac:dyDescent="0.2">
      <c r="A7" s="36"/>
      <c r="B7" s="43"/>
      <c r="C7" s="37" t="s">
        <v>14</v>
      </c>
      <c r="D7" s="36"/>
      <c r="E7" s="37" t="str">
        <f>PROPER("ARAB-L")</f>
        <v>Arab-L</v>
      </c>
      <c r="F7" s="38">
        <v>1875047</v>
      </c>
      <c r="G7" s="39" t="s">
        <v>15</v>
      </c>
      <c r="H7" s="40" t="s">
        <v>15</v>
      </c>
      <c r="I7" s="41" t="s">
        <v>15</v>
      </c>
      <c r="J7" s="14"/>
    </row>
    <row r="8" spans="1:10" ht="18.75" customHeight="1" x14ac:dyDescent="0.2">
      <c r="A8" s="36"/>
      <c r="B8" s="43"/>
      <c r="C8" s="37" t="s">
        <v>16</v>
      </c>
      <c r="D8" s="36"/>
      <c r="E8" s="37" t="str">
        <f>PROPER("ARAB-H")</f>
        <v>Arab-H</v>
      </c>
      <c r="F8" s="38">
        <v>878070</v>
      </c>
      <c r="G8" s="39" t="s">
        <v>15</v>
      </c>
      <c r="H8" s="40" t="s">
        <v>15</v>
      </c>
      <c r="I8" s="41" t="s">
        <v>15</v>
      </c>
      <c r="J8" s="14"/>
    </row>
    <row r="9" spans="1:10" ht="18.75" customHeight="1" x14ac:dyDescent="0.2">
      <c r="A9" s="36"/>
      <c r="B9" s="43"/>
      <c r="C9" s="37" t="s">
        <v>17</v>
      </c>
      <c r="D9" s="36"/>
      <c r="E9" s="37" t="str">
        <f>PROPER("ARAB-M")</f>
        <v>Arab-M</v>
      </c>
      <c r="F9" s="38">
        <v>136199</v>
      </c>
      <c r="G9" s="39" t="s">
        <v>15</v>
      </c>
      <c r="H9" s="40" t="s">
        <v>15</v>
      </c>
      <c r="I9" s="41" t="s">
        <v>15</v>
      </c>
      <c r="J9" s="14"/>
    </row>
    <row r="10" spans="1:10" ht="18.75" customHeight="1" x14ac:dyDescent="0.2">
      <c r="A10" s="36"/>
      <c r="B10" s="43"/>
      <c r="C10" s="37" t="s">
        <v>18</v>
      </c>
      <c r="D10" s="36"/>
      <c r="E10" s="37" t="str">
        <f>PROPER("ARAB-E-L")</f>
        <v>Arab-E-L</v>
      </c>
      <c r="F10" s="38">
        <v>2811531</v>
      </c>
      <c r="G10" s="39" t="s">
        <v>15</v>
      </c>
      <c r="H10" s="40" t="s">
        <v>15</v>
      </c>
      <c r="I10" s="41" t="s">
        <v>15</v>
      </c>
      <c r="J10" s="14"/>
    </row>
    <row r="11" spans="1:10" ht="18.75" customHeight="1" x14ac:dyDescent="0.2">
      <c r="A11" s="36"/>
      <c r="B11" s="43"/>
      <c r="C11" s="37" t="s">
        <v>19</v>
      </c>
      <c r="D11" s="36"/>
      <c r="E11" s="37" t="str">
        <f>PROPER("ARAB-S-L")</f>
        <v>Arab-S-L</v>
      </c>
      <c r="F11" s="38">
        <v>197330</v>
      </c>
      <c r="G11" s="39" t="s">
        <v>15</v>
      </c>
      <c r="H11" s="40" t="s">
        <v>15</v>
      </c>
      <c r="I11" s="41" t="s">
        <v>15</v>
      </c>
      <c r="J11" s="14"/>
    </row>
    <row r="12" spans="1:10" ht="18.75" customHeight="1" x14ac:dyDescent="0.2">
      <c r="A12" s="36"/>
      <c r="B12" s="42" t="s">
        <v>20</v>
      </c>
      <c r="C12" s="16"/>
      <c r="D12" s="15" t="s">
        <v>21</v>
      </c>
      <c r="E12" s="16"/>
      <c r="F12" s="17">
        <v>1343308</v>
      </c>
      <c r="G12" s="18">
        <v>10</v>
      </c>
      <c r="H12" s="19">
        <v>104.1</v>
      </c>
      <c r="I12" s="20">
        <v>126.8</v>
      </c>
      <c r="J12" s="14"/>
    </row>
    <row r="13" spans="1:10" ht="18.75" customHeight="1" x14ac:dyDescent="0.2">
      <c r="A13" s="36"/>
      <c r="B13" s="43"/>
      <c r="C13" s="37" t="s">
        <v>20</v>
      </c>
      <c r="D13" s="36"/>
      <c r="E13" s="37" t="str">
        <f>PROPER("KUWAIT")</f>
        <v>Kuwait</v>
      </c>
      <c r="F13" s="38">
        <v>1186059</v>
      </c>
      <c r="G13" s="39" t="s">
        <v>15</v>
      </c>
      <c r="H13" s="40" t="s">
        <v>15</v>
      </c>
      <c r="I13" s="41" t="s">
        <v>15</v>
      </c>
      <c r="J13" s="14"/>
    </row>
    <row r="14" spans="1:10" ht="18.75" customHeight="1" x14ac:dyDescent="0.2">
      <c r="A14" s="36"/>
      <c r="B14" s="43"/>
      <c r="C14" s="37" t="s">
        <v>22</v>
      </c>
      <c r="D14" s="36"/>
      <c r="E14" s="37" t="str">
        <f>PROPER("KWAIT-SL")</f>
        <v>Kwait-Sl</v>
      </c>
      <c r="F14" s="38">
        <v>157249</v>
      </c>
      <c r="G14" s="39" t="s">
        <v>15</v>
      </c>
      <c r="H14" s="40" t="s">
        <v>15</v>
      </c>
      <c r="I14" s="41" t="s">
        <v>15</v>
      </c>
      <c r="J14" s="14"/>
    </row>
    <row r="15" spans="1:10" ht="18.75" customHeight="1" x14ac:dyDescent="0.2">
      <c r="A15" s="36"/>
      <c r="B15" s="42" t="s">
        <v>23</v>
      </c>
      <c r="C15" s="16"/>
      <c r="D15" s="15" t="s">
        <v>24</v>
      </c>
      <c r="E15" s="16"/>
      <c r="F15" s="17">
        <v>71501</v>
      </c>
      <c r="G15" s="18">
        <v>0.5</v>
      </c>
      <c r="H15" s="19" t="s">
        <v>15</v>
      </c>
      <c r="I15" s="20">
        <v>99.8</v>
      </c>
      <c r="J15" s="14"/>
    </row>
    <row r="16" spans="1:10" ht="18.75" customHeight="1" x14ac:dyDescent="0.2">
      <c r="A16" s="36"/>
      <c r="B16" s="43"/>
      <c r="C16" s="37" t="s">
        <v>25</v>
      </c>
      <c r="D16" s="36"/>
      <c r="E16" s="37" t="str">
        <f>PROPER("KHAFJI")</f>
        <v>Khafji</v>
      </c>
      <c r="F16" s="38">
        <v>71501</v>
      </c>
      <c r="G16" s="39" t="s">
        <v>15</v>
      </c>
      <c r="H16" s="40" t="s">
        <v>15</v>
      </c>
      <c r="I16" s="41" t="s">
        <v>15</v>
      </c>
      <c r="J16" s="14"/>
    </row>
    <row r="17" spans="1:10" ht="18.75" customHeight="1" x14ac:dyDescent="0.2">
      <c r="A17" s="36"/>
      <c r="B17" s="42" t="s">
        <v>26</v>
      </c>
      <c r="C17" s="16"/>
      <c r="D17" s="15" t="s">
        <v>27</v>
      </c>
      <c r="E17" s="16"/>
      <c r="F17" s="17">
        <v>616047</v>
      </c>
      <c r="G17" s="18">
        <v>4.5999999999999996</v>
      </c>
      <c r="H17" s="19">
        <v>98.1</v>
      </c>
      <c r="I17" s="20">
        <v>52.7</v>
      </c>
      <c r="J17" s="14"/>
    </row>
    <row r="18" spans="1:10" ht="18.75" customHeight="1" x14ac:dyDescent="0.2">
      <c r="A18" s="36"/>
      <c r="B18" s="43"/>
      <c r="C18" s="37" t="s">
        <v>26</v>
      </c>
      <c r="D18" s="36"/>
      <c r="E18" s="37" t="str">
        <f>PROPER("QATAR")</f>
        <v>Qatar</v>
      </c>
      <c r="F18" s="38">
        <v>236985</v>
      </c>
      <c r="G18" s="39" t="s">
        <v>15</v>
      </c>
      <c r="H18" s="40" t="s">
        <v>15</v>
      </c>
      <c r="I18" s="41" t="s">
        <v>15</v>
      </c>
      <c r="J18" s="14"/>
    </row>
    <row r="19" spans="1:10" ht="18.75" customHeight="1" x14ac:dyDescent="0.2">
      <c r="A19" s="36"/>
      <c r="B19" s="43"/>
      <c r="C19" s="37" t="s">
        <v>28</v>
      </c>
      <c r="D19" s="36"/>
      <c r="E19" s="37" t="str">
        <f>PROPER("QATAR-M")</f>
        <v>Qatar-M</v>
      </c>
      <c r="F19" s="38">
        <v>302160</v>
      </c>
      <c r="G19" s="39" t="s">
        <v>15</v>
      </c>
      <c r="H19" s="40" t="s">
        <v>15</v>
      </c>
      <c r="I19" s="41" t="s">
        <v>15</v>
      </c>
      <c r="J19" s="14"/>
    </row>
    <row r="20" spans="1:10" ht="18.75" customHeight="1" x14ac:dyDescent="0.2">
      <c r="A20" s="36"/>
      <c r="B20" s="43"/>
      <c r="C20" s="37" t="s">
        <v>29</v>
      </c>
      <c r="D20" s="36"/>
      <c r="E20" s="37" t="str">
        <f>PROPER("A-SHAHEN")</f>
        <v>A-Shahen</v>
      </c>
      <c r="F20" s="38">
        <v>76902</v>
      </c>
      <c r="G20" s="39" t="s">
        <v>15</v>
      </c>
      <c r="H20" s="40" t="s">
        <v>15</v>
      </c>
      <c r="I20" s="41" t="s">
        <v>15</v>
      </c>
      <c r="J20" s="14"/>
    </row>
    <row r="21" spans="1:10" ht="18.75" customHeight="1" x14ac:dyDescent="0.2">
      <c r="A21" s="36"/>
      <c r="B21" s="42" t="s">
        <v>30</v>
      </c>
      <c r="C21" s="16"/>
      <c r="D21" s="15" t="s">
        <v>31</v>
      </c>
      <c r="E21" s="16"/>
      <c r="F21" s="17">
        <v>158774</v>
      </c>
      <c r="G21" s="18">
        <v>1.2</v>
      </c>
      <c r="H21" s="19">
        <v>209</v>
      </c>
      <c r="I21" s="20">
        <v>200.1</v>
      </c>
      <c r="J21" s="14"/>
    </row>
    <row r="22" spans="1:10" ht="18.75" customHeight="1" x14ac:dyDescent="0.2">
      <c r="A22" s="36"/>
      <c r="B22" s="43"/>
      <c r="C22" s="37" t="s">
        <v>30</v>
      </c>
      <c r="D22" s="36"/>
      <c r="E22" s="37" t="str">
        <f>PROPER("OMAN")</f>
        <v>Oman</v>
      </c>
      <c r="F22" s="38">
        <v>158774</v>
      </c>
      <c r="G22" s="39" t="s">
        <v>15</v>
      </c>
      <c r="H22" s="40" t="s">
        <v>15</v>
      </c>
      <c r="I22" s="41" t="s">
        <v>15</v>
      </c>
      <c r="J22" s="14"/>
    </row>
    <row r="23" spans="1:10" ht="18.75" customHeight="1" x14ac:dyDescent="0.2">
      <c r="A23" s="36"/>
      <c r="B23" s="42" t="s">
        <v>32</v>
      </c>
      <c r="C23" s="16"/>
      <c r="D23" s="15" t="s">
        <v>33</v>
      </c>
      <c r="E23" s="16"/>
      <c r="F23" s="17">
        <v>4587839</v>
      </c>
      <c r="G23" s="18">
        <v>34.200000000000003</v>
      </c>
      <c r="H23" s="19">
        <v>86.3</v>
      </c>
      <c r="I23" s="20">
        <v>113.2</v>
      </c>
      <c r="J23" s="14"/>
    </row>
    <row r="24" spans="1:10" ht="18.75" customHeight="1" x14ac:dyDescent="0.2">
      <c r="A24" s="36"/>
      <c r="B24" s="43"/>
      <c r="C24" s="37" t="s">
        <v>34</v>
      </c>
      <c r="D24" s="36"/>
      <c r="E24" s="37" t="str">
        <f>PROPER("MURBAN")</f>
        <v>Murban</v>
      </c>
      <c r="F24" s="38">
        <v>2388783</v>
      </c>
      <c r="G24" s="39" t="s">
        <v>15</v>
      </c>
      <c r="H24" s="40" t="s">
        <v>15</v>
      </c>
      <c r="I24" s="41" t="s">
        <v>15</v>
      </c>
      <c r="J24" s="14"/>
    </row>
    <row r="25" spans="1:10" ht="18.75" customHeight="1" x14ac:dyDescent="0.2">
      <c r="A25" s="36"/>
      <c r="B25" s="43"/>
      <c r="C25" s="37" t="s">
        <v>35</v>
      </c>
      <c r="D25" s="36"/>
      <c r="E25" s="37" t="str">
        <f>PROPER("DUBAI")</f>
        <v>Dubai</v>
      </c>
      <c r="F25" s="38">
        <v>108857</v>
      </c>
      <c r="G25" s="39" t="s">
        <v>15</v>
      </c>
      <c r="H25" s="40" t="s">
        <v>15</v>
      </c>
      <c r="I25" s="41" t="s">
        <v>15</v>
      </c>
      <c r="J25" s="14"/>
    </row>
    <row r="26" spans="1:10" ht="18.75" customHeight="1" x14ac:dyDescent="0.2">
      <c r="A26" s="36"/>
      <c r="B26" s="43"/>
      <c r="C26" s="37" t="s">
        <v>36</v>
      </c>
      <c r="D26" s="36"/>
      <c r="E26" s="37" t="str">
        <f>PROPER("U-ZAKUM")</f>
        <v>U-Zakum</v>
      </c>
      <c r="F26" s="38">
        <v>267297</v>
      </c>
      <c r="G26" s="39" t="s">
        <v>15</v>
      </c>
      <c r="H26" s="40" t="s">
        <v>15</v>
      </c>
      <c r="I26" s="41" t="s">
        <v>15</v>
      </c>
      <c r="J26" s="14"/>
    </row>
    <row r="27" spans="1:10" ht="18.75" customHeight="1" x14ac:dyDescent="0.2">
      <c r="A27" s="36"/>
      <c r="B27" s="43"/>
      <c r="C27" s="37" t="s">
        <v>37</v>
      </c>
      <c r="D27" s="36"/>
      <c r="E27" s="37" t="str">
        <f>PROPER("DAS")</f>
        <v>Das</v>
      </c>
      <c r="F27" s="38">
        <v>1548256</v>
      </c>
      <c r="G27" s="39" t="s">
        <v>15</v>
      </c>
      <c r="H27" s="40" t="s">
        <v>15</v>
      </c>
      <c r="I27" s="41" t="s">
        <v>15</v>
      </c>
      <c r="J27" s="14"/>
    </row>
    <row r="28" spans="1:10" ht="18.75" customHeight="1" x14ac:dyDescent="0.2">
      <c r="A28" s="36"/>
      <c r="B28" s="43"/>
      <c r="C28" s="37" t="s">
        <v>38</v>
      </c>
      <c r="D28" s="36"/>
      <c r="E28" s="37" t="str">
        <f>PROPER("MUBARRAZ")</f>
        <v>Mubarraz</v>
      </c>
      <c r="F28" s="38">
        <v>142213</v>
      </c>
      <c r="G28" s="39" t="s">
        <v>15</v>
      </c>
      <c r="H28" s="40" t="s">
        <v>15</v>
      </c>
      <c r="I28" s="41" t="s">
        <v>15</v>
      </c>
      <c r="J28" s="14"/>
    </row>
    <row r="29" spans="1:10" ht="18.75" customHeight="1" x14ac:dyDescent="0.2">
      <c r="A29" s="36"/>
      <c r="B29" s="43"/>
      <c r="C29" s="37" t="s">
        <v>39</v>
      </c>
      <c r="D29" s="36"/>
      <c r="E29" s="37" t="str">
        <f>PROPER("UMM-LULU")</f>
        <v>Umm-Lulu</v>
      </c>
      <c r="F29" s="38">
        <v>132433</v>
      </c>
      <c r="G29" s="39" t="s">
        <v>15</v>
      </c>
      <c r="H29" s="40" t="s">
        <v>15</v>
      </c>
      <c r="I29" s="41" t="s">
        <v>15</v>
      </c>
      <c r="J29" s="14"/>
    </row>
    <row r="30" spans="1:10" ht="18.75" customHeight="1" x14ac:dyDescent="0.2">
      <c r="A30" s="49" t="s">
        <v>9</v>
      </c>
      <c r="B30" s="15"/>
      <c r="C30" s="15"/>
      <c r="D30" s="15"/>
      <c r="E30" s="15"/>
      <c r="F30" s="44"/>
      <c r="G30" s="45"/>
      <c r="H30" s="46"/>
      <c r="I30" s="46"/>
      <c r="J30" s="14"/>
    </row>
    <row r="31" spans="1:10" ht="18.75" customHeight="1" x14ac:dyDescent="0.2">
      <c r="A31" s="36"/>
      <c r="B31" s="36"/>
      <c r="C31" s="36"/>
      <c r="D31" s="36"/>
      <c r="E31" s="36"/>
      <c r="F31" s="28"/>
      <c r="G31" s="47"/>
      <c r="H31" s="48" t="s">
        <v>40</v>
      </c>
      <c r="I31" s="48" t="s">
        <v>41</v>
      </c>
      <c r="J31" s="14"/>
    </row>
    <row r="32" spans="1:10" ht="18.75" customHeight="1" x14ac:dyDescent="0.2">
      <c r="A32" s="272" t="s">
        <v>1</v>
      </c>
      <c r="B32" s="273"/>
      <c r="C32" s="273"/>
      <c r="D32" s="273"/>
      <c r="E32" s="274"/>
      <c r="F32" s="277" t="s">
        <v>2</v>
      </c>
      <c r="G32" s="279" t="s">
        <v>3</v>
      </c>
      <c r="H32" s="281" t="s">
        <v>4</v>
      </c>
      <c r="I32" s="283" t="s">
        <v>5</v>
      </c>
      <c r="J32" s="8"/>
    </row>
    <row r="33" spans="1:10" ht="18.75" customHeight="1" x14ac:dyDescent="0.2">
      <c r="A33" s="275"/>
      <c r="B33" s="275"/>
      <c r="C33" s="275"/>
      <c r="D33" s="275"/>
      <c r="E33" s="276"/>
      <c r="F33" s="278"/>
      <c r="G33" s="280"/>
      <c r="H33" s="282"/>
      <c r="I33" s="284"/>
      <c r="J33" s="8"/>
    </row>
    <row r="34" spans="1:10" ht="18.75" customHeight="1" x14ac:dyDescent="0.2">
      <c r="A34" s="50" t="s">
        <v>42</v>
      </c>
      <c r="B34" s="50"/>
      <c r="C34" s="51"/>
      <c r="D34" s="50" t="s">
        <v>43</v>
      </c>
      <c r="E34" s="51"/>
      <c r="F34" s="52">
        <v>53836</v>
      </c>
      <c r="G34" s="53">
        <v>0.4</v>
      </c>
      <c r="H34" s="54">
        <v>29.7</v>
      </c>
      <c r="I34" s="55">
        <v>36.9</v>
      </c>
      <c r="J34" s="14"/>
    </row>
    <row r="35" spans="1:10" ht="18.75" customHeight="1" x14ac:dyDescent="0.2">
      <c r="A35" s="36"/>
      <c r="B35" s="42" t="s">
        <v>44</v>
      </c>
      <c r="C35" s="16"/>
      <c r="D35" s="15" t="s">
        <v>45</v>
      </c>
      <c r="E35" s="16"/>
      <c r="F35" s="17">
        <v>31736</v>
      </c>
      <c r="G35" s="18">
        <v>0.2</v>
      </c>
      <c r="H35" s="19">
        <v>103.8</v>
      </c>
      <c r="I35" s="20">
        <v>65.7</v>
      </c>
      <c r="J35" s="14"/>
    </row>
    <row r="36" spans="1:10" ht="18.75" customHeight="1" x14ac:dyDescent="0.2">
      <c r="A36" s="36"/>
      <c r="B36" s="43"/>
      <c r="C36" s="37" t="s">
        <v>46</v>
      </c>
      <c r="D36" s="36"/>
      <c r="E36" s="37" t="str">
        <f>PROPER("SEPAT")</f>
        <v>Sepat</v>
      </c>
      <c r="F36" s="38">
        <v>31736</v>
      </c>
      <c r="G36" s="39" t="s">
        <v>15</v>
      </c>
      <c r="H36" s="40" t="s">
        <v>15</v>
      </c>
      <c r="I36" s="41" t="s">
        <v>15</v>
      </c>
      <c r="J36" s="14"/>
    </row>
    <row r="37" spans="1:10" ht="18.75" customHeight="1" x14ac:dyDescent="0.2">
      <c r="A37" s="36"/>
      <c r="B37" s="42" t="s">
        <v>47</v>
      </c>
      <c r="C37" s="16"/>
      <c r="D37" s="15" t="s">
        <v>48</v>
      </c>
      <c r="E37" s="16"/>
      <c r="F37" s="17">
        <v>22100</v>
      </c>
      <c r="G37" s="18">
        <v>0.2</v>
      </c>
      <c r="H37" s="19" t="s">
        <v>15</v>
      </c>
      <c r="I37" s="20" t="s">
        <v>15</v>
      </c>
      <c r="J37" s="14"/>
    </row>
    <row r="38" spans="1:10" ht="18.75" customHeight="1" x14ac:dyDescent="0.2">
      <c r="A38" s="36"/>
      <c r="B38" s="43"/>
      <c r="C38" s="37" t="s">
        <v>49</v>
      </c>
      <c r="D38" s="36"/>
      <c r="E38" s="37" t="str">
        <f>PROPER("LALANG")</f>
        <v>Lalang</v>
      </c>
      <c r="F38" s="38">
        <v>22100</v>
      </c>
      <c r="G38" s="39" t="s">
        <v>15</v>
      </c>
      <c r="H38" s="40" t="s">
        <v>15</v>
      </c>
      <c r="I38" s="41" t="s">
        <v>15</v>
      </c>
      <c r="J38" s="14"/>
    </row>
    <row r="39" spans="1:10" ht="18.75" customHeight="1" x14ac:dyDescent="0.2">
      <c r="A39" s="15" t="s">
        <v>50</v>
      </c>
      <c r="B39" s="15"/>
      <c r="C39" s="16"/>
      <c r="D39" s="15" t="s">
        <v>51</v>
      </c>
      <c r="E39" s="16"/>
      <c r="F39" s="17">
        <v>118876</v>
      </c>
      <c r="G39" s="18">
        <v>0.9</v>
      </c>
      <c r="H39" s="19" t="s">
        <v>15</v>
      </c>
      <c r="I39" s="20">
        <v>20.5</v>
      </c>
      <c r="J39" s="14"/>
    </row>
    <row r="40" spans="1:10" ht="18.75" customHeight="1" x14ac:dyDescent="0.2">
      <c r="A40" s="36"/>
      <c r="B40" s="42" t="s">
        <v>52</v>
      </c>
      <c r="C40" s="16"/>
      <c r="D40" s="15" t="s">
        <v>53</v>
      </c>
      <c r="E40" s="16"/>
      <c r="F40" s="17">
        <v>118876</v>
      </c>
      <c r="G40" s="18">
        <v>0.9</v>
      </c>
      <c r="H40" s="19" t="s">
        <v>15</v>
      </c>
      <c r="I40" s="20">
        <v>20.5</v>
      </c>
      <c r="J40" s="14"/>
    </row>
    <row r="41" spans="1:10" ht="18.75" customHeight="1" x14ac:dyDescent="0.2">
      <c r="A41" s="36"/>
      <c r="B41" s="43"/>
      <c r="C41" s="37" t="s">
        <v>54</v>
      </c>
      <c r="D41" s="36"/>
      <c r="E41" s="37" t="str">
        <f>PROPER("SAKHAL-B")</f>
        <v>Sakhal-B</v>
      </c>
      <c r="F41" s="38">
        <v>118876</v>
      </c>
      <c r="G41" s="39" t="s">
        <v>15</v>
      </c>
      <c r="H41" s="40" t="s">
        <v>15</v>
      </c>
      <c r="I41" s="41" t="s">
        <v>15</v>
      </c>
      <c r="J41" s="14"/>
    </row>
    <row r="42" spans="1:10" ht="18.75" customHeight="1" x14ac:dyDescent="0.2">
      <c r="A42" s="15" t="s">
        <v>55</v>
      </c>
      <c r="B42" s="15"/>
      <c r="C42" s="16"/>
      <c r="D42" s="15" t="s">
        <v>56</v>
      </c>
      <c r="E42" s="16"/>
      <c r="F42" s="17">
        <v>350631</v>
      </c>
      <c r="G42" s="18">
        <v>2.6</v>
      </c>
      <c r="H42" s="19">
        <v>59.9</v>
      </c>
      <c r="I42" s="20" t="s">
        <v>15</v>
      </c>
      <c r="J42" s="14"/>
    </row>
    <row r="43" spans="1:10" ht="18.75" customHeight="1" x14ac:dyDescent="0.2">
      <c r="A43" s="36"/>
      <c r="B43" s="42" t="s">
        <v>57</v>
      </c>
      <c r="C43" s="16"/>
      <c r="D43" s="15" t="s">
        <v>58</v>
      </c>
      <c r="E43" s="16"/>
      <c r="F43" s="17">
        <v>350631</v>
      </c>
      <c r="G43" s="18">
        <v>2.6</v>
      </c>
      <c r="H43" s="19">
        <v>59.9</v>
      </c>
      <c r="I43" s="20" t="s">
        <v>15</v>
      </c>
      <c r="J43" s="14"/>
    </row>
    <row r="44" spans="1:10" ht="18.75" customHeight="1" x14ac:dyDescent="0.2">
      <c r="A44" s="36"/>
      <c r="B44" s="43"/>
      <c r="C44" s="37" t="s">
        <v>59</v>
      </c>
      <c r="D44" s="36"/>
      <c r="E44" s="37" t="str">
        <f>PROPER("WTIM")</f>
        <v>Wtim</v>
      </c>
      <c r="F44" s="38">
        <v>72501</v>
      </c>
      <c r="G44" s="39" t="s">
        <v>15</v>
      </c>
      <c r="H44" s="40" t="s">
        <v>15</v>
      </c>
      <c r="I44" s="41" t="s">
        <v>15</v>
      </c>
      <c r="J44" s="14"/>
    </row>
    <row r="45" spans="1:10" ht="18.75" customHeight="1" x14ac:dyDescent="0.2">
      <c r="A45" s="36"/>
      <c r="B45" s="43"/>
      <c r="C45" s="37" t="s">
        <v>60</v>
      </c>
      <c r="D45" s="36"/>
      <c r="E45" s="37" t="str">
        <f>PROPER("MARS")</f>
        <v>Mars</v>
      </c>
      <c r="F45" s="38">
        <v>278130</v>
      </c>
      <c r="G45" s="39" t="s">
        <v>15</v>
      </c>
      <c r="H45" s="40" t="s">
        <v>15</v>
      </c>
      <c r="I45" s="41" t="s">
        <v>15</v>
      </c>
      <c r="J45" s="14"/>
    </row>
    <row r="46" spans="1:10" ht="18.75" customHeight="1" x14ac:dyDescent="0.2">
      <c r="A46" s="15" t="s">
        <v>61</v>
      </c>
      <c r="B46" s="15"/>
      <c r="C46" s="16"/>
      <c r="D46" s="15" t="s">
        <v>62</v>
      </c>
      <c r="E46" s="16"/>
      <c r="F46" s="17">
        <v>210346</v>
      </c>
      <c r="G46" s="18">
        <v>1.6</v>
      </c>
      <c r="H46" s="19">
        <v>103.4</v>
      </c>
      <c r="I46" s="20">
        <v>90.4</v>
      </c>
      <c r="J46" s="14"/>
    </row>
    <row r="47" spans="1:10" ht="18.75" customHeight="1" x14ac:dyDescent="0.2">
      <c r="A47" s="36"/>
      <c r="B47" s="42" t="s">
        <v>63</v>
      </c>
      <c r="C47" s="16"/>
      <c r="D47" s="15" t="s">
        <v>64</v>
      </c>
      <c r="E47" s="16"/>
      <c r="F47" s="17">
        <v>210346</v>
      </c>
      <c r="G47" s="18">
        <v>1.6</v>
      </c>
      <c r="H47" s="19">
        <v>103.4</v>
      </c>
      <c r="I47" s="20">
        <v>90.4</v>
      </c>
      <c r="J47" s="14"/>
    </row>
    <row r="48" spans="1:10" ht="18.75" customHeight="1" x14ac:dyDescent="0.2">
      <c r="A48" s="36"/>
      <c r="B48" s="43"/>
      <c r="C48" s="37" t="s">
        <v>65</v>
      </c>
      <c r="D48" s="36"/>
      <c r="E48" s="37" t="str">
        <f>PROPER("NAPO")</f>
        <v>Napo</v>
      </c>
      <c r="F48" s="38">
        <v>210346</v>
      </c>
      <c r="G48" s="39" t="s">
        <v>15</v>
      </c>
      <c r="H48" s="40" t="s">
        <v>15</v>
      </c>
      <c r="I48" s="41" t="s">
        <v>15</v>
      </c>
      <c r="J48" s="14"/>
    </row>
    <row r="49" spans="1:10" ht="18.75" customHeight="1" x14ac:dyDescent="0.2">
      <c r="A49" s="15" t="s">
        <v>66</v>
      </c>
      <c r="B49" s="15"/>
      <c r="C49" s="16"/>
      <c r="D49" s="15" t="s">
        <v>67</v>
      </c>
      <c r="E49" s="16"/>
      <c r="F49" s="17">
        <v>13706</v>
      </c>
      <c r="G49" s="18">
        <v>0.1</v>
      </c>
      <c r="H49" s="19">
        <v>66.7</v>
      </c>
      <c r="I49" s="20">
        <v>13.9</v>
      </c>
      <c r="J49" s="14"/>
    </row>
    <row r="50" spans="1:10" ht="18.75" customHeight="1" x14ac:dyDescent="0.2">
      <c r="A50" s="36"/>
      <c r="B50" s="42" t="s">
        <v>68</v>
      </c>
      <c r="C50" s="16"/>
      <c r="D50" s="15" t="s">
        <v>69</v>
      </c>
      <c r="E50" s="16"/>
      <c r="F50" s="17">
        <v>13706</v>
      </c>
      <c r="G50" s="18">
        <v>0.1</v>
      </c>
      <c r="H50" s="19">
        <v>66.7</v>
      </c>
      <c r="I50" s="20">
        <v>15.8</v>
      </c>
      <c r="J50" s="14"/>
    </row>
    <row r="51" spans="1:10" s="8" customFormat="1" ht="18.75" customHeight="1" x14ac:dyDescent="0.2">
      <c r="A51" s="21"/>
      <c r="B51" s="56"/>
      <c r="C51" s="22" t="s">
        <v>70</v>
      </c>
      <c r="D51" s="21"/>
      <c r="E51" s="22" t="str">
        <f>PROPER("WANDOO")</f>
        <v>Wandoo</v>
      </c>
      <c r="F51" s="10">
        <v>13706</v>
      </c>
      <c r="G51" s="23" t="s">
        <v>15</v>
      </c>
      <c r="H51" s="24" t="s">
        <v>15</v>
      </c>
      <c r="I51" s="25" t="s">
        <v>15</v>
      </c>
      <c r="J51" s="14"/>
    </row>
    <row r="52" spans="1:10" ht="18.75" customHeight="1" x14ac:dyDescent="0.2">
      <c r="A52" s="26"/>
      <c r="B52" s="26"/>
      <c r="C52" s="8"/>
      <c r="D52" s="8"/>
      <c r="E52" s="27"/>
      <c r="F52" s="28"/>
      <c r="G52" s="29"/>
      <c r="H52" s="30"/>
      <c r="I52" s="35" t="s">
        <v>9</v>
      </c>
    </row>
    <row r="53" spans="1:10" ht="18.75" customHeight="1" x14ac:dyDescent="0.2">
      <c r="A53" s="26"/>
      <c r="B53" s="26"/>
      <c r="C53" s="8"/>
      <c r="D53" s="8"/>
      <c r="E53" s="27"/>
      <c r="F53" s="28"/>
      <c r="G53" s="29"/>
      <c r="H53" s="30"/>
      <c r="I53" s="30"/>
    </row>
    <row r="54" spans="1:10" ht="18.75" customHeight="1" x14ac:dyDescent="0.2">
      <c r="A54" s="8"/>
      <c r="B54" s="31"/>
      <c r="C54" s="26"/>
      <c r="D54" s="26"/>
      <c r="E54" s="26"/>
      <c r="F54" s="28"/>
      <c r="G54" s="32"/>
      <c r="H54" s="33"/>
      <c r="I54" s="33"/>
    </row>
    <row r="55" spans="1:10" x14ac:dyDescent="0.2">
      <c r="F55" s="34"/>
      <c r="G55" s="7"/>
      <c r="H55" s="7"/>
      <c r="I55" s="7"/>
    </row>
    <row r="56" spans="1:10" x14ac:dyDescent="0.2">
      <c r="F56" s="34"/>
      <c r="G56" s="7"/>
      <c r="H56" s="7"/>
      <c r="I56" s="7"/>
    </row>
    <row r="57" spans="1:10" x14ac:dyDescent="0.2">
      <c r="F57" s="34"/>
      <c r="G57" s="7"/>
      <c r="H57" s="7"/>
      <c r="I57" s="7"/>
    </row>
    <row r="58" spans="1:10" x14ac:dyDescent="0.2">
      <c r="F58" s="34"/>
      <c r="G58" s="34"/>
      <c r="H58" s="34"/>
      <c r="I58" s="34"/>
    </row>
    <row r="59" spans="1:10" x14ac:dyDescent="0.2">
      <c r="F59" s="34"/>
      <c r="G59" s="34"/>
      <c r="H59" s="34"/>
      <c r="I59" s="34"/>
    </row>
    <row r="60" spans="1:10" x14ac:dyDescent="0.2">
      <c r="F60" s="34"/>
      <c r="G60" s="34"/>
      <c r="H60" s="34"/>
      <c r="I60" s="34"/>
    </row>
    <row r="61" spans="1:10" x14ac:dyDescent="0.2">
      <c r="F61" s="34"/>
      <c r="G61" s="34"/>
      <c r="H61" s="34"/>
      <c r="I61" s="34"/>
    </row>
    <row r="62" spans="1:10" x14ac:dyDescent="0.2">
      <c r="F62" s="34"/>
      <c r="G62" s="34"/>
      <c r="H62" s="34"/>
      <c r="I62" s="34"/>
    </row>
    <row r="63" spans="1:10" x14ac:dyDescent="0.2">
      <c r="F63" s="34"/>
      <c r="G63" s="34"/>
      <c r="H63" s="34"/>
      <c r="I63" s="34"/>
    </row>
    <row r="64" spans="1:10" x14ac:dyDescent="0.2">
      <c r="F64" s="34"/>
      <c r="G64" s="34"/>
      <c r="H64" s="34"/>
      <c r="I64" s="34"/>
    </row>
    <row r="65" spans="6:9" x14ac:dyDescent="0.2">
      <c r="F65" s="34"/>
      <c r="G65" s="34"/>
      <c r="H65" s="34"/>
      <c r="I65" s="34"/>
    </row>
    <row r="66" spans="6:9" x14ac:dyDescent="0.2">
      <c r="F66" s="34"/>
      <c r="G66" s="34"/>
      <c r="H66" s="34"/>
      <c r="I66" s="34"/>
    </row>
    <row r="67" spans="6:9" x14ac:dyDescent="0.2">
      <c r="F67" s="34"/>
      <c r="G67" s="34"/>
      <c r="H67" s="34"/>
      <c r="I67" s="34"/>
    </row>
    <row r="68" spans="6:9" x14ac:dyDescent="0.2">
      <c r="F68" s="34"/>
      <c r="G68" s="34"/>
      <c r="H68" s="34"/>
      <c r="I68" s="34"/>
    </row>
    <row r="69" spans="6:9" x14ac:dyDescent="0.2">
      <c r="F69" s="34"/>
      <c r="G69" s="34"/>
      <c r="H69" s="34"/>
      <c r="I69" s="34"/>
    </row>
    <row r="70" spans="6:9" x14ac:dyDescent="0.2">
      <c r="F70" s="34"/>
      <c r="G70" s="34"/>
      <c r="H70" s="34"/>
      <c r="I70" s="34"/>
    </row>
    <row r="71" spans="6:9" x14ac:dyDescent="0.2">
      <c r="F71" s="34"/>
      <c r="G71" s="34"/>
      <c r="H71" s="34"/>
      <c r="I71" s="34"/>
    </row>
    <row r="72" spans="6:9" x14ac:dyDescent="0.2">
      <c r="F72" s="34"/>
      <c r="G72" s="34"/>
      <c r="H72" s="34"/>
      <c r="I72" s="34"/>
    </row>
    <row r="73" spans="6:9" x14ac:dyDescent="0.2">
      <c r="F73" s="34"/>
      <c r="G73" s="34"/>
      <c r="H73" s="34"/>
      <c r="I73" s="34"/>
    </row>
    <row r="74" spans="6:9" x14ac:dyDescent="0.2">
      <c r="F74" s="34"/>
      <c r="G74" s="34"/>
      <c r="H74" s="34"/>
      <c r="I74" s="34"/>
    </row>
    <row r="75" spans="6:9" x14ac:dyDescent="0.2">
      <c r="F75" s="34"/>
      <c r="G75" s="34"/>
      <c r="H75" s="34"/>
      <c r="I75" s="34"/>
    </row>
    <row r="76" spans="6:9" x14ac:dyDescent="0.2">
      <c r="F76" s="34"/>
      <c r="G76" s="34"/>
      <c r="H76" s="34"/>
      <c r="I76" s="34"/>
    </row>
    <row r="77" spans="6:9" x14ac:dyDescent="0.2">
      <c r="F77" s="34"/>
      <c r="G77" s="34"/>
      <c r="H77" s="34"/>
      <c r="I77" s="34"/>
    </row>
    <row r="78" spans="6:9" x14ac:dyDescent="0.2">
      <c r="F78" s="34"/>
      <c r="G78" s="34"/>
      <c r="H78" s="34"/>
      <c r="I78" s="34"/>
    </row>
    <row r="79" spans="6:9" x14ac:dyDescent="0.2">
      <c r="F79" s="34"/>
      <c r="G79" s="34"/>
      <c r="H79" s="34"/>
      <c r="I79" s="34"/>
    </row>
    <row r="80" spans="6:9" x14ac:dyDescent="0.2">
      <c r="F80" s="34"/>
      <c r="G80" s="34"/>
      <c r="H80" s="34"/>
      <c r="I80" s="34"/>
    </row>
    <row r="81" spans="6:9" x14ac:dyDescent="0.2">
      <c r="F81" s="34"/>
      <c r="G81" s="34"/>
      <c r="H81" s="34"/>
      <c r="I81" s="34"/>
    </row>
    <row r="82" spans="6:9" x14ac:dyDescent="0.2">
      <c r="F82" s="34"/>
      <c r="G82" s="34"/>
      <c r="H82" s="34"/>
      <c r="I82" s="34"/>
    </row>
    <row r="83" spans="6:9" x14ac:dyDescent="0.2">
      <c r="F83" s="34"/>
      <c r="G83" s="34"/>
      <c r="H83" s="34"/>
      <c r="I83" s="34"/>
    </row>
    <row r="84" spans="6:9" x14ac:dyDescent="0.2">
      <c r="F84" s="34"/>
      <c r="G84" s="34"/>
      <c r="H84" s="34"/>
      <c r="I84" s="34"/>
    </row>
    <row r="85" spans="6:9" x14ac:dyDescent="0.2">
      <c r="F85" s="34"/>
      <c r="G85" s="34"/>
      <c r="H85" s="34"/>
      <c r="I85" s="34"/>
    </row>
    <row r="86" spans="6:9" x14ac:dyDescent="0.2">
      <c r="F86" s="34"/>
      <c r="G86" s="34"/>
      <c r="H86" s="34"/>
      <c r="I86" s="34"/>
    </row>
    <row r="87" spans="6:9" x14ac:dyDescent="0.2">
      <c r="F87" s="34"/>
      <c r="G87" s="34"/>
      <c r="H87" s="34"/>
      <c r="I87" s="34"/>
    </row>
    <row r="88" spans="6:9" x14ac:dyDescent="0.2">
      <c r="F88" s="34"/>
      <c r="G88" s="34"/>
      <c r="H88" s="34"/>
      <c r="I88" s="34"/>
    </row>
    <row r="89" spans="6:9" x14ac:dyDescent="0.2">
      <c r="F89" s="34"/>
      <c r="G89" s="34"/>
      <c r="H89" s="34"/>
      <c r="I89" s="34"/>
    </row>
    <row r="90" spans="6:9" x14ac:dyDescent="0.2">
      <c r="F90" s="34"/>
      <c r="G90" s="34"/>
      <c r="H90" s="34"/>
      <c r="I90" s="34"/>
    </row>
    <row r="91" spans="6:9" x14ac:dyDescent="0.2">
      <c r="F91" s="34"/>
      <c r="G91" s="34"/>
      <c r="H91" s="34"/>
      <c r="I91" s="34"/>
    </row>
    <row r="92" spans="6:9" x14ac:dyDescent="0.2">
      <c r="F92" s="34"/>
      <c r="G92" s="34"/>
      <c r="H92" s="34"/>
      <c r="I92" s="34"/>
    </row>
    <row r="93" spans="6:9" x14ac:dyDescent="0.2">
      <c r="F93" s="34"/>
      <c r="G93" s="34"/>
      <c r="H93" s="34"/>
      <c r="I93" s="34"/>
    </row>
    <row r="94" spans="6:9" x14ac:dyDescent="0.2">
      <c r="F94" s="34"/>
      <c r="G94" s="34"/>
      <c r="H94" s="34"/>
      <c r="I94" s="34"/>
    </row>
    <row r="95" spans="6:9" x14ac:dyDescent="0.2">
      <c r="F95" s="34"/>
      <c r="G95" s="34"/>
      <c r="H95" s="34"/>
      <c r="I95" s="34"/>
    </row>
    <row r="96" spans="6:9" x14ac:dyDescent="0.2">
      <c r="F96" s="34"/>
      <c r="G96" s="34"/>
      <c r="H96" s="34"/>
      <c r="I96" s="34"/>
    </row>
    <row r="97" spans="6:9" x14ac:dyDescent="0.2">
      <c r="F97" s="34"/>
      <c r="G97" s="34"/>
      <c r="H97" s="34"/>
      <c r="I97" s="34"/>
    </row>
    <row r="98" spans="6:9" x14ac:dyDescent="0.2">
      <c r="F98" s="34"/>
      <c r="G98" s="34"/>
      <c r="H98" s="34"/>
      <c r="I98" s="34"/>
    </row>
    <row r="99" spans="6:9" x14ac:dyDescent="0.2">
      <c r="F99" s="34"/>
      <c r="G99" s="34"/>
      <c r="H99" s="34"/>
      <c r="I99" s="34"/>
    </row>
    <row r="100" spans="6:9" x14ac:dyDescent="0.2">
      <c r="F100" s="34"/>
      <c r="G100" s="34"/>
      <c r="H100" s="34"/>
      <c r="I100" s="34"/>
    </row>
    <row r="101" spans="6:9" x14ac:dyDescent="0.2">
      <c r="F101" s="34"/>
      <c r="G101" s="34"/>
      <c r="H101" s="34"/>
      <c r="I101" s="34"/>
    </row>
    <row r="102" spans="6:9" x14ac:dyDescent="0.2">
      <c r="F102" s="34"/>
      <c r="G102" s="34"/>
      <c r="H102" s="34"/>
      <c r="I102" s="34"/>
    </row>
    <row r="103" spans="6:9" x14ac:dyDescent="0.2">
      <c r="F103" s="34"/>
      <c r="G103" s="34"/>
      <c r="H103" s="34"/>
      <c r="I103" s="34"/>
    </row>
    <row r="104" spans="6:9" x14ac:dyDescent="0.2">
      <c r="F104" s="34"/>
      <c r="G104" s="34"/>
      <c r="H104" s="34"/>
      <c r="I104" s="34"/>
    </row>
    <row r="105" spans="6:9" x14ac:dyDescent="0.2">
      <c r="F105" s="34"/>
      <c r="G105" s="34"/>
      <c r="H105" s="34"/>
      <c r="I105" s="34"/>
    </row>
    <row r="106" spans="6:9" x14ac:dyDescent="0.2">
      <c r="F106" s="34"/>
      <c r="G106" s="34"/>
      <c r="H106" s="34"/>
      <c r="I106" s="34"/>
    </row>
    <row r="107" spans="6:9" x14ac:dyDescent="0.2">
      <c r="F107" s="34"/>
      <c r="G107" s="34"/>
      <c r="H107" s="34"/>
      <c r="I107" s="34"/>
    </row>
    <row r="108" spans="6:9" x14ac:dyDescent="0.2">
      <c r="F108" s="34"/>
      <c r="G108" s="34"/>
      <c r="H108" s="34"/>
      <c r="I108" s="34"/>
    </row>
    <row r="109" spans="6:9" x14ac:dyDescent="0.2">
      <c r="F109" s="34"/>
      <c r="G109" s="34"/>
      <c r="H109" s="34"/>
      <c r="I109" s="34"/>
    </row>
    <row r="110" spans="6:9" x14ac:dyDescent="0.2">
      <c r="F110" s="34"/>
      <c r="G110" s="34"/>
      <c r="H110" s="34"/>
      <c r="I110" s="34"/>
    </row>
    <row r="111" spans="6:9" x14ac:dyDescent="0.2">
      <c r="F111" s="34"/>
      <c r="G111" s="34"/>
      <c r="H111" s="34"/>
      <c r="I111" s="34"/>
    </row>
    <row r="112" spans="6:9" x14ac:dyDescent="0.2">
      <c r="F112" s="34"/>
      <c r="G112" s="34"/>
      <c r="H112" s="34"/>
      <c r="I112" s="34"/>
    </row>
    <row r="113" spans="6:9" x14ac:dyDescent="0.2">
      <c r="F113" s="34"/>
      <c r="G113" s="34"/>
      <c r="H113" s="34"/>
      <c r="I113" s="34"/>
    </row>
    <row r="114" spans="6:9" x14ac:dyDescent="0.2">
      <c r="F114" s="34"/>
      <c r="G114" s="34"/>
      <c r="H114" s="34"/>
      <c r="I114" s="34"/>
    </row>
    <row r="115" spans="6:9" x14ac:dyDescent="0.2">
      <c r="F115" s="34"/>
      <c r="G115" s="34"/>
      <c r="H115" s="34"/>
      <c r="I115" s="34"/>
    </row>
    <row r="116" spans="6:9" x14ac:dyDescent="0.2">
      <c r="F116" s="34"/>
      <c r="G116" s="34"/>
      <c r="H116" s="34"/>
      <c r="I116" s="34"/>
    </row>
    <row r="117" spans="6:9" x14ac:dyDescent="0.2">
      <c r="F117" s="34"/>
      <c r="G117" s="34"/>
      <c r="H117" s="34"/>
      <c r="I117" s="34"/>
    </row>
    <row r="118" spans="6:9" x14ac:dyDescent="0.2">
      <c r="F118" s="34"/>
      <c r="G118" s="34"/>
      <c r="H118" s="34"/>
      <c r="I118" s="34"/>
    </row>
    <row r="119" spans="6:9" x14ac:dyDescent="0.2">
      <c r="F119" s="34"/>
      <c r="G119" s="34"/>
      <c r="H119" s="34"/>
      <c r="I119" s="34"/>
    </row>
    <row r="120" spans="6:9" x14ac:dyDescent="0.2">
      <c r="F120" s="34"/>
      <c r="G120" s="34"/>
      <c r="H120" s="34"/>
      <c r="I120" s="34"/>
    </row>
    <row r="121" spans="6:9" x14ac:dyDescent="0.2">
      <c r="F121" s="34"/>
      <c r="G121" s="34"/>
      <c r="H121" s="34"/>
      <c r="I121" s="34"/>
    </row>
    <row r="122" spans="6:9" x14ac:dyDescent="0.2">
      <c r="F122" s="34"/>
      <c r="G122" s="34"/>
      <c r="H122" s="34"/>
      <c r="I122" s="34"/>
    </row>
    <row r="123" spans="6:9" x14ac:dyDescent="0.2">
      <c r="F123" s="34"/>
      <c r="G123" s="34"/>
      <c r="H123" s="34"/>
      <c r="I123" s="34"/>
    </row>
    <row r="124" spans="6:9" x14ac:dyDescent="0.2">
      <c r="F124" s="34"/>
      <c r="G124" s="34"/>
      <c r="H124" s="34"/>
      <c r="I124" s="34"/>
    </row>
    <row r="125" spans="6:9" x14ac:dyDescent="0.2">
      <c r="F125" s="34"/>
      <c r="G125" s="34"/>
      <c r="H125" s="34"/>
      <c r="I125" s="34"/>
    </row>
    <row r="126" spans="6:9" x14ac:dyDescent="0.2">
      <c r="F126" s="34"/>
      <c r="G126" s="34"/>
      <c r="H126" s="34"/>
      <c r="I126" s="34"/>
    </row>
    <row r="127" spans="6:9" x14ac:dyDescent="0.2">
      <c r="F127" s="34"/>
      <c r="G127" s="34"/>
      <c r="H127" s="34"/>
      <c r="I127" s="34"/>
    </row>
    <row r="128" spans="6:9" x14ac:dyDescent="0.2">
      <c r="F128" s="34"/>
      <c r="G128" s="34"/>
      <c r="H128" s="34"/>
      <c r="I128" s="34"/>
    </row>
    <row r="129" spans="6:9" x14ac:dyDescent="0.2">
      <c r="F129" s="34"/>
      <c r="G129" s="34"/>
      <c r="H129" s="34"/>
      <c r="I129" s="34"/>
    </row>
    <row r="130" spans="6:9" x14ac:dyDescent="0.2">
      <c r="F130" s="34"/>
      <c r="G130" s="34"/>
      <c r="H130" s="34"/>
      <c r="I130" s="34"/>
    </row>
    <row r="131" spans="6:9" x14ac:dyDescent="0.2">
      <c r="F131" s="34"/>
      <c r="G131" s="34"/>
      <c r="H131" s="34"/>
      <c r="I131" s="34"/>
    </row>
    <row r="132" spans="6:9" x14ac:dyDescent="0.2">
      <c r="F132" s="34"/>
      <c r="G132" s="34"/>
      <c r="H132" s="34"/>
      <c r="I132" s="34"/>
    </row>
    <row r="133" spans="6:9" x14ac:dyDescent="0.2">
      <c r="F133" s="34"/>
      <c r="G133" s="34"/>
      <c r="H133" s="34"/>
      <c r="I133" s="34"/>
    </row>
    <row r="134" spans="6:9" x14ac:dyDescent="0.2">
      <c r="F134" s="34"/>
      <c r="G134" s="34"/>
      <c r="H134" s="34"/>
      <c r="I134" s="34"/>
    </row>
    <row r="135" spans="6:9" x14ac:dyDescent="0.2">
      <c r="F135" s="34"/>
      <c r="G135" s="34"/>
      <c r="H135" s="34"/>
      <c r="I135" s="34"/>
    </row>
    <row r="136" spans="6:9" x14ac:dyDescent="0.2">
      <c r="F136" s="34"/>
      <c r="G136" s="34"/>
      <c r="H136" s="34"/>
      <c r="I136" s="34"/>
    </row>
    <row r="137" spans="6:9" x14ac:dyDescent="0.2">
      <c r="F137" s="34"/>
      <c r="G137" s="34"/>
      <c r="H137" s="34"/>
      <c r="I137" s="34"/>
    </row>
    <row r="138" spans="6:9" x14ac:dyDescent="0.2">
      <c r="F138" s="34"/>
      <c r="G138" s="34"/>
      <c r="H138" s="34"/>
      <c r="I138" s="34"/>
    </row>
    <row r="139" spans="6:9" x14ac:dyDescent="0.2">
      <c r="F139" s="34"/>
      <c r="G139" s="34"/>
      <c r="H139" s="34"/>
      <c r="I139" s="34"/>
    </row>
    <row r="140" spans="6:9" x14ac:dyDescent="0.2">
      <c r="F140" s="34"/>
      <c r="G140" s="34"/>
      <c r="H140" s="34"/>
      <c r="I140" s="34"/>
    </row>
    <row r="141" spans="6:9" x14ac:dyDescent="0.2">
      <c r="F141" s="34"/>
      <c r="G141" s="34"/>
      <c r="H141" s="34"/>
      <c r="I141" s="34"/>
    </row>
    <row r="142" spans="6:9" x14ac:dyDescent="0.2">
      <c r="F142" s="34"/>
      <c r="G142" s="34"/>
      <c r="H142" s="34"/>
      <c r="I142" s="34"/>
    </row>
    <row r="143" spans="6:9" x14ac:dyDescent="0.2">
      <c r="F143" s="34"/>
      <c r="G143" s="34"/>
      <c r="H143" s="34"/>
      <c r="I143" s="34"/>
    </row>
    <row r="144" spans="6:9" x14ac:dyDescent="0.2">
      <c r="F144" s="34"/>
      <c r="G144" s="34"/>
      <c r="H144" s="34"/>
      <c r="I144" s="34"/>
    </row>
    <row r="145" spans="6:9" x14ac:dyDescent="0.2">
      <c r="F145" s="34"/>
      <c r="G145" s="34"/>
      <c r="H145" s="34"/>
      <c r="I145" s="34"/>
    </row>
    <row r="146" spans="6:9" x14ac:dyDescent="0.2">
      <c r="F146" s="34"/>
      <c r="G146" s="34"/>
      <c r="H146" s="34"/>
      <c r="I146" s="34"/>
    </row>
    <row r="147" spans="6:9" x14ac:dyDescent="0.2">
      <c r="F147" s="34"/>
      <c r="G147" s="34"/>
      <c r="H147" s="34"/>
      <c r="I147" s="34"/>
    </row>
    <row r="148" spans="6:9" x14ac:dyDescent="0.2">
      <c r="F148" s="34"/>
      <c r="G148" s="34"/>
      <c r="H148" s="34"/>
      <c r="I148" s="34"/>
    </row>
    <row r="149" spans="6:9" x14ac:dyDescent="0.2">
      <c r="F149" s="34"/>
      <c r="G149" s="34"/>
      <c r="H149" s="34"/>
      <c r="I149" s="34"/>
    </row>
    <row r="150" spans="6:9" x14ac:dyDescent="0.2">
      <c r="F150" s="34"/>
      <c r="G150" s="34"/>
      <c r="H150" s="34"/>
      <c r="I150" s="34"/>
    </row>
    <row r="151" spans="6:9" x14ac:dyDescent="0.2">
      <c r="F151" s="34"/>
      <c r="G151" s="34"/>
      <c r="H151" s="34"/>
      <c r="I151" s="34"/>
    </row>
    <row r="152" spans="6:9" x14ac:dyDescent="0.2">
      <c r="F152" s="34"/>
      <c r="G152" s="34"/>
      <c r="H152" s="34"/>
      <c r="I152" s="34"/>
    </row>
    <row r="153" spans="6:9" x14ac:dyDescent="0.2">
      <c r="F153" s="34"/>
      <c r="G153" s="34"/>
      <c r="H153" s="34"/>
      <c r="I153" s="34"/>
    </row>
    <row r="154" spans="6:9" x14ac:dyDescent="0.2">
      <c r="F154" s="34"/>
      <c r="G154" s="34"/>
      <c r="H154" s="34"/>
      <c r="I154" s="34"/>
    </row>
    <row r="155" spans="6:9" x14ac:dyDescent="0.2">
      <c r="F155" s="34"/>
      <c r="G155" s="34"/>
      <c r="H155" s="34"/>
      <c r="I155" s="34"/>
    </row>
    <row r="156" spans="6:9" x14ac:dyDescent="0.2">
      <c r="F156" s="34"/>
      <c r="G156" s="34"/>
      <c r="H156" s="34"/>
      <c r="I156" s="34"/>
    </row>
    <row r="157" spans="6:9" x14ac:dyDescent="0.2">
      <c r="F157" s="34"/>
      <c r="G157" s="34"/>
      <c r="H157" s="34"/>
      <c r="I157" s="34"/>
    </row>
    <row r="158" spans="6:9" x14ac:dyDescent="0.2">
      <c r="F158" s="34"/>
      <c r="G158" s="34"/>
      <c r="H158" s="34"/>
      <c r="I158" s="34"/>
    </row>
    <row r="159" spans="6:9" x14ac:dyDescent="0.2">
      <c r="F159" s="34"/>
      <c r="G159" s="34"/>
      <c r="H159" s="34"/>
      <c r="I159" s="34"/>
    </row>
    <row r="160" spans="6:9" x14ac:dyDescent="0.2">
      <c r="F160" s="34"/>
      <c r="G160" s="34"/>
      <c r="H160" s="34"/>
      <c r="I160" s="34"/>
    </row>
  </sheetData>
  <mergeCells count="12">
    <mergeCell ref="A4:C4"/>
    <mergeCell ref="D4:E4"/>
    <mergeCell ref="A2:E3"/>
    <mergeCell ref="F2:F3"/>
    <mergeCell ref="G2:G3"/>
    <mergeCell ref="H2:H3"/>
    <mergeCell ref="I2:I3"/>
    <mergeCell ref="A32:E33"/>
    <mergeCell ref="F32:F33"/>
    <mergeCell ref="G32:G33"/>
    <mergeCell ref="H32:H33"/>
    <mergeCell ref="I32:I33"/>
  </mergeCells>
  <phoneticPr fontId="2"/>
  <pageMargins left="0.59" right="0.59055118110236227" top="0.59055118110236227" bottom="0.59055118110236227" header="0.51181102362204722" footer="0.51181102362204722"/>
  <pageSetup paperSize="9" scale="70" orientation="portrait" r:id="rId1"/>
  <headerFooter alignWithMargins="0"/>
  <rowBreaks count="1" manualBreakCount="1">
    <brk id="30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0"/>
  <sheetViews>
    <sheetView zoomScaleNormal="100" workbookViewId="0"/>
  </sheetViews>
  <sheetFormatPr defaultColWidth="8" defaultRowHeight="12" x14ac:dyDescent="0.2"/>
  <cols>
    <col min="1" max="1" width="7.36328125" style="9" customWidth="1"/>
    <col min="2" max="3" width="6.26953125" style="9" customWidth="1"/>
    <col min="4" max="7" width="12" style="9" customWidth="1"/>
    <col min="8" max="8" width="10.36328125" style="9" customWidth="1"/>
    <col min="9" max="9" width="11.90625" style="9" customWidth="1"/>
    <col min="10" max="11" width="9.36328125" style="9" customWidth="1"/>
    <col min="12" max="16384" width="8" style="9"/>
  </cols>
  <sheetData>
    <row r="1" spans="1:11" s="2" customFormat="1" ht="18.75" customHeight="1" x14ac:dyDescent="0.2">
      <c r="A1" s="57" t="s">
        <v>71</v>
      </c>
      <c r="B1" s="58"/>
      <c r="C1" s="5"/>
      <c r="D1" s="5"/>
      <c r="E1" s="5"/>
      <c r="F1" s="4"/>
      <c r="G1" s="5"/>
      <c r="H1" s="5"/>
      <c r="I1" s="5"/>
      <c r="J1" s="5" t="s">
        <v>72</v>
      </c>
      <c r="K1" s="5" t="s">
        <v>73</v>
      </c>
    </row>
    <row r="2" spans="1:11" s="62" customFormat="1" ht="15" customHeight="1" x14ac:dyDescent="0.2">
      <c r="A2" s="59"/>
      <c r="B2" s="59"/>
      <c r="C2" s="60"/>
      <c r="D2" s="312" t="s">
        <v>74</v>
      </c>
      <c r="E2" s="313"/>
      <c r="F2" s="61" t="s">
        <v>75</v>
      </c>
      <c r="G2" s="59" t="s">
        <v>76</v>
      </c>
      <c r="H2" s="314" t="s">
        <v>77</v>
      </c>
      <c r="I2" s="314" t="s">
        <v>78</v>
      </c>
      <c r="J2" s="316" t="s">
        <v>79</v>
      </c>
      <c r="K2" s="317"/>
    </row>
    <row r="3" spans="1:11" s="62" customFormat="1" ht="15" customHeight="1" x14ac:dyDescent="0.2">
      <c r="A3" s="293" t="s">
        <v>80</v>
      </c>
      <c r="B3" s="293"/>
      <c r="C3" s="319"/>
      <c r="D3" s="63" t="s">
        <v>81</v>
      </c>
      <c r="E3" s="61" t="s">
        <v>82</v>
      </c>
      <c r="F3" s="63" t="s">
        <v>83</v>
      </c>
      <c r="G3" s="64" t="s">
        <v>84</v>
      </c>
      <c r="H3" s="315"/>
      <c r="I3" s="315"/>
      <c r="J3" s="318"/>
      <c r="K3" s="318"/>
    </row>
    <row r="4" spans="1:11" s="62" customFormat="1" ht="15" customHeight="1" x14ac:dyDescent="0.2">
      <c r="A4" s="63"/>
      <c r="B4" s="63"/>
      <c r="C4" s="65"/>
      <c r="D4" s="63"/>
      <c r="E4" s="64"/>
      <c r="F4" s="64" t="s">
        <v>85</v>
      </c>
      <c r="G4" s="63" t="s">
        <v>86</v>
      </c>
      <c r="H4" s="64"/>
      <c r="I4" s="64"/>
      <c r="J4" s="66"/>
      <c r="K4" s="66"/>
    </row>
    <row r="5" spans="1:11" s="62" customFormat="1" ht="30" customHeight="1" x14ac:dyDescent="0.2">
      <c r="A5" s="63"/>
      <c r="B5" s="63"/>
      <c r="C5" s="65"/>
      <c r="D5" s="63" t="s">
        <v>87</v>
      </c>
      <c r="E5" s="64" t="s">
        <v>88</v>
      </c>
      <c r="F5" s="67" t="s">
        <v>89</v>
      </c>
      <c r="G5" s="63" t="s">
        <v>90</v>
      </c>
      <c r="H5" s="64" t="s">
        <v>91</v>
      </c>
      <c r="I5" s="68" t="s">
        <v>92</v>
      </c>
      <c r="J5" s="63"/>
      <c r="K5" s="63"/>
    </row>
    <row r="6" spans="1:11" ht="30" customHeight="1" x14ac:dyDescent="0.2">
      <c r="A6" s="320" t="s">
        <v>93</v>
      </c>
      <c r="B6" s="321"/>
      <c r="C6" s="321"/>
      <c r="D6" s="69">
        <v>13459135</v>
      </c>
      <c r="E6" s="69">
        <v>2146747</v>
      </c>
      <c r="F6" s="69">
        <v>14084844</v>
      </c>
      <c r="G6" s="69">
        <v>37213</v>
      </c>
      <c r="H6" s="69">
        <v>2135300</v>
      </c>
      <c r="I6" s="69">
        <v>10679049</v>
      </c>
      <c r="J6" s="70" t="s">
        <v>94</v>
      </c>
      <c r="K6" s="70"/>
    </row>
    <row r="7" spans="1:11" ht="30" customHeight="1" x14ac:dyDescent="0.2">
      <c r="A7" s="308" t="s">
        <v>95</v>
      </c>
      <c r="B7" s="310" t="s">
        <v>96</v>
      </c>
      <c r="C7" s="310"/>
      <c r="D7" s="71">
        <v>13423041</v>
      </c>
      <c r="E7" s="71">
        <v>2110539</v>
      </c>
      <c r="F7" s="71">
        <v>14048121</v>
      </c>
      <c r="G7" s="71">
        <v>37213</v>
      </c>
      <c r="H7" s="71">
        <v>2099092</v>
      </c>
      <c r="I7" s="71">
        <v>10636296</v>
      </c>
      <c r="J7" s="72" t="s">
        <v>97</v>
      </c>
      <c r="K7" s="72"/>
    </row>
    <row r="8" spans="1:11" ht="30" customHeight="1" x14ac:dyDescent="0.2">
      <c r="A8" s="309"/>
      <c r="B8" s="311" t="s">
        <v>98</v>
      </c>
      <c r="C8" s="311"/>
      <c r="D8" s="73">
        <v>36094</v>
      </c>
      <c r="E8" s="74">
        <v>36208</v>
      </c>
      <c r="F8" s="75">
        <v>36723</v>
      </c>
      <c r="G8" s="74" t="s">
        <v>112</v>
      </c>
      <c r="H8" s="74">
        <v>36208</v>
      </c>
      <c r="I8" s="73">
        <v>42753</v>
      </c>
      <c r="J8" s="76" t="s">
        <v>99</v>
      </c>
      <c r="K8" s="76"/>
    </row>
    <row r="9" spans="1:11" ht="30" customHeight="1" x14ac:dyDescent="0.2">
      <c r="A9" s="77"/>
      <c r="B9" s="297" t="s">
        <v>100</v>
      </c>
      <c r="C9" s="297"/>
      <c r="D9" s="78">
        <v>11445206</v>
      </c>
      <c r="E9" s="79">
        <v>2122372</v>
      </c>
      <c r="F9" s="79">
        <v>14061167</v>
      </c>
      <c r="G9" s="79" t="s">
        <v>112</v>
      </c>
      <c r="H9" s="79">
        <v>112944</v>
      </c>
      <c r="I9" s="79">
        <v>8308833</v>
      </c>
      <c r="J9" s="80" t="s">
        <v>101</v>
      </c>
      <c r="K9" s="80"/>
    </row>
    <row r="10" spans="1:11" ht="30" customHeight="1" x14ac:dyDescent="0.2">
      <c r="A10" s="81"/>
      <c r="B10" s="293" t="s">
        <v>102</v>
      </c>
      <c r="C10" s="293"/>
      <c r="D10" s="78">
        <v>11425886</v>
      </c>
      <c r="E10" s="79">
        <v>2086164</v>
      </c>
      <c r="F10" s="79">
        <v>14024444</v>
      </c>
      <c r="G10" s="79" t="s">
        <v>112</v>
      </c>
      <c r="H10" s="79">
        <v>94840</v>
      </c>
      <c r="I10" s="79">
        <v>8284050</v>
      </c>
      <c r="J10" s="295" t="s">
        <v>103</v>
      </c>
      <c r="K10" s="296"/>
    </row>
    <row r="11" spans="1:11" ht="30" customHeight="1" x14ac:dyDescent="0.2">
      <c r="A11" s="81" t="s">
        <v>104</v>
      </c>
      <c r="B11" s="297" t="s">
        <v>105</v>
      </c>
      <c r="C11" s="297"/>
      <c r="D11" s="78">
        <v>2013929</v>
      </c>
      <c r="E11" s="79" t="s">
        <v>112</v>
      </c>
      <c r="F11" s="82" t="s">
        <v>112</v>
      </c>
      <c r="G11" s="79">
        <v>37213</v>
      </c>
      <c r="H11" s="79">
        <v>2022356</v>
      </c>
      <c r="I11" s="79">
        <v>2364082</v>
      </c>
      <c r="J11" s="305" t="s">
        <v>106</v>
      </c>
      <c r="K11" s="306"/>
    </row>
    <row r="12" spans="1:11" ht="30" customHeight="1" x14ac:dyDescent="0.2">
      <c r="A12" s="307" t="s">
        <v>107</v>
      </c>
      <c r="B12" s="293" t="s">
        <v>102</v>
      </c>
      <c r="C12" s="294"/>
      <c r="D12" s="82">
        <v>1997155</v>
      </c>
      <c r="E12" s="79" t="s">
        <v>112</v>
      </c>
      <c r="F12" s="79" t="s">
        <v>112</v>
      </c>
      <c r="G12" s="82">
        <v>37213</v>
      </c>
      <c r="H12" s="82">
        <v>2004252</v>
      </c>
      <c r="I12" s="79">
        <v>2346112</v>
      </c>
      <c r="J12" s="295" t="s">
        <v>103</v>
      </c>
      <c r="K12" s="296"/>
    </row>
    <row r="13" spans="1:11" ht="30" customHeight="1" x14ac:dyDescent="0.2">
      <c r="A13" s="307"/>
      <c r="B13" s="297" t="s">
        <v>108</v>
      </c>
      <c r="C13" s="297"/>
      <c r="D13" s="82" t="s">
        <v>112</v>
      </c>
      <c r="E13" s="79">
        <v>24375</v>
      </c>
      <c r="F13" s="79">
        <v>23677</v>
      </c>
      <c r="G13" s="82" t="s">
        <v>112</v>
      </c>
      <c r="H13" s="82" t="s">
        <v>112</v>
      </c>
      <c r="I13" s="79">
        <v>6134</v>
      </c>
      <c r="J13" s="305" t="s">
        <v>109</v>
      </c>
      <c r="K13" s="305"/>
    </row>
    <row r="14" spans="1:11" ht="30" customHeight="1" x14ac:dyDescent="0.2">
      <c r="A14" s="83"/>
      <c r="B14" s="293" t="s">
        <v>102</v>
      </c>
      <c r="C14" s="294"/>
      <c r="D14" s="82" t="s">
        <v>112</v>
      </c>
      <c r="E14" s="79">
        <v>24375</v>
      </c>
      <c r="F14" s="79">
        <v>23677</v>
      </c>
      <c r="G14" s="82" t="s">
        <v>112</v>
      </c>
      <c r="H14" s="82" t="s">
        <v>112</v>
      </c>
      <c r="I14" s="79">
        <v>6134</v>
      </c>
      <c r="J14" s="295" t="s">
        <v>103</v>
      </c>
      <c r="K14" s="296"/>
    </row>
    <row r="15" spans="1:11" ht="30" customHeight="1" x14ac:dyDescent="0.2">
      <c r="A15" s="81"/>
      <c r="B15" s="297" t="s">
        <v>110</v>
      </c>
      <c r="C15" s="297"/>
      <c r="D15" s="78" t="s">
        <v>112</v>
      </c>
      <c r="E15" s="82" t="s">
        <v>112</v>
      </c>
      <c r="F15" s="79" t="s">
        <v>112</v>
      </c>
      <c r="G15" s="79" t="s">
        <v>112</v>
      </c>
      <c r="H15" s="82" t="s">
        <v>112</v>
      </c>
      <c r="I15" s="79" t="s">
        <v>112</v>
      </c>
      <c r="J15" s="80" t="s">
        <v>111</v>
      </c>
      <c r="K15" s="80"/>
    </row>
    <row r="16" spans="1:11" ht="30" customHeight="1" x14ac:dyDescent="0.2">
      <c r="A16" s="84"/>
      <c r="B16" s="298" t="s">
        <v>102</v>
      </c>
      <c r="C16" s="299"/>
      <c r="D16" s="75" t="s">
        <v>112</v>
      </c>
      <c r="E16" s="85" t="s">
        <v>112</v>
      </c>
      <c r="F16" s="85" t="s">
        <v>112</v>
      </c>
      <c r="G16" s="75" t="s">
        <v>112</v>
      </c>
      <c r="H16" s="85" t="s">
        <v>112</v>
      </c>
      <c r="I16" s="75" t="s">
        <v>112</v>
      </c>
      <c r="J16" s="300" t="s">
        <v>103</v>
      </c>
      <c r="K16" s="301"/>
    </row>
    <row r="17" spans="1:11" s="34" customFormat="1" ht="18.75" customHeight="1" x14ac:dyDescent="0.2">
      <c r="A17" s="86"/>
      <c r="B17" s="86"/>
      <c r="C17" s="86"/>
      <c r="D17" s="86"/>
      <c r="E17" s="86"/>
      <c r="F17" s="86"/>
      <c r="G17" s="302" t="s">
        <v>9</v>
      </c>
      <c r="H17" s="303"/>
      <c r="I17" s="304"/>
      <c r="J17" s="304"/>
      <c r="K17" s="304"/>
    </row>
    <row r="18" spans="1:11" s="34" customFormat="1" ht="18.75" customHeight="1" x14ac:dyDescent="0.2">
      <c r="E18" s="87"/>
    </row>
    <row r="19" spans="1:11" x14ac:dyDescent="0.2">
      <c r="G19" s="87"/>
    </row>
    <row r="21" spans="1:11" x14ac:dyDescent="0.2">
      <c r="F21" s="87"/>
    </row>
    <row r="23" spans="1:11" x14ac:dyDescent="0.2">
      <c r="F23" s="8"/>
      <c r="G23" s="8"/>
      <c r="H23" s="8"/>
    </row>
    <row r="24" spans="1:11" x14ac:dyDescent="0.2">
      <c r="F24" s="8"/>
      <c r="G24" s="87"/>
      <c r="H24" s="8"/>
      <c r="I24" s="8"/>
    </row>
    <row r="25" spans="1:11" x14ac:dyDescent="0.2">
      <c r="E25" s="8"/>
      <c r="F25" s="87"/>
      <c r="G25" s="8"/>
      <c r="H25" s="87"/>
      <c r="I25" s="8"/>
    </row>
    <row r="26" spans="1:11" x14ac:dyDescent="0.2">
      <c r="E26" s="8"/>
      <c r="F26" s="8"/>
      <c r="G26" s="8"/>
    </row>
    <row r="80" ht="5.25" customHeight="1" x14ac:dyDescent="0.2"/>
  </sheetData>
  <mergeCells count="25"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S76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28.453125" style="9" customWidth="1"/>
    <col min="20" max="16384" width="8" style="9"/>
  </cols>
  <sheetData>
    <row r="1" spans="1:19" s="2" customFormat="1" ht="18.75" customHeight="1" x14ac:dyDescent="0.2">
      <c r="A1" s="88" t="s">
        <v>113</v>
      </c>
      <c r="B1" s="88"/>
      <c r="G1" s="89"/>
      <c r="S1" s="90"/>
    </row>
    <row r="2" spans="1:19" s="2" customFormat="1" ht="18.75" customHeight="1" thickBot="1" x14ac:dyDescent="0.25">
      <c r="A2" s="91" t="s">
        <v>114</v>
      </c>
      <c r="B2" s="91"/>
      <c r="C2" s="91"/>
      <c r="D2" s="92"/>
      <c r="E2" s="92"/>
      <c r="F2" s="92"/>
      <c r="G2" s="92"/>
      <c r="H2" s="92"/>
      <c r="I2" s="92"/>
      <c r="J2" s="92"/>
      <c r="K2" s="93"/>
      <c r="L2" s="94"/>
      <c r="M2" s="94"/>
      <c r="N2" s="94"/>
      <c r="O2" s="95"/>
      <c r="P2" s="94"/>
      <c r="Q2" s="92"/>
      <c r="R2" s="94"/>
      <c r="S2" s="96" t="s">
        <v>115</v>
      </c>
    </row>
    <row r="3" spans="1:19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100"/>
      <c r="N3" s="100"/>
      <c r="O3" s="101"/>
      <c r="P3" s="100"/>
      <c r="Q3" s="97"/>
      <c r="R3" s="97"/>
      <c r="S3" s="102"/>
    </row>
    <row r="4" spans="1:19" s="34" customFormat="1" ht="15" customHeight="1" x14ac:dyDescent="0.2">
      <c r="A4" s="322" t="s">
        <v>116</v>
      </c>
      <c r="B4" s="323"/>
      <c r="C4" s="103" t="s">
        <v>117</v>
      </c>
      <c r="D4" s="104" t="s">
        <v>118</v>
      </c>
      <c r="E4" s="104" t="s">
        <v>119</v>
      </c>
      <c r="F4" s="104" t="s">
        <v>120</v>
      </c>
      <c r="G4" s="104" t="s">
        <v>121</v>
      </c>
      <c r="H4" s="104" t="s">
        <v>122</v>
      </c>
      <c r="I4" s="104" t="s">
        <v>123</v>
      </c>
      <c r="J4" s="105"/>
      <c r="K4" s="105"/>
      <c r="L4" s="106" t="s">
        <v>124</v>
      </c>
      <c r="M4" s="104" t="s">
        <v>125</v>
      </c>
      <c r="N4" s="104" t="s">
        <v>126</v>
      </c>
      <c r="O4" s="107" t="s">
        <v>127</v>
      </c>
      <c r="P4" s="108" t="s">
        <v>128</v>
      </c>
      <c r="Q4" s="105"/>
      <c r="R4" s="109"/>
      <c r="S4" s="103"/>
    </row>
    <row r="5" spans="1:19" s="34" customFormat="1" ht="15" customHeight="1" x14ac:dyDescent="0.2">
      <c r="A5" s="103"/>
      <c r="B5" s="106"/>
      <c r="C5" s="103"/>
      <c r="D5" s="104" t="s">
        <v>129</v>
      </c>
      <c r="E5" s="104" t="s">
        <v>129</v>
      </c>
      <c r="F5" s="104" t="s">
        <v>130</v>
      </c>
      <c r="G5" s="104"/>
      <c r="H5" s="104"/>
      <c r="I5" s="104" t="s">
        <v>129</v>
      </c>
      <c r="J5" s="104" t="s">
        <v>131</v>
      </c>
      <c r="K5" s="110" t="s">
        <v>132</v>
      </c>
      <c r="L5" s="106"/>
      <c r="M5" s="107"/>
      <c r="N5" s="107"/>
      <c r="O5" s="107"/>
      <c r="P5" s="107"/>
      <c r="Q5" s="107" t="s">
        <v>133</v>
      </c>
      <c r="R5" s="107" t="s">
        <v>134</v>
      </c>
      <c r="S5" s="103"/>
    </row>
    <row r="6" spans="1:19" s="34" customFormat="1" ht="35.15" customHeight="1" x14ac:dyDescent="0.2">
      <c r="A6" s="105"/>
      <c r="B6" s="109"/>
      <c r="C6" s="111" t="s">
        <v>135</v>
      </c>
      <c r="D6" s="112" t="s">
        <v>136</v>
      </c>
      <c r="E6" s="112" t="s">
        <v>137</v>
      </c>
      <c r="F6" s="112" t="s">
        <v>138</v>
      </c>
      <c r="G6" s="112" t="s">
        <v>139</v>
      </c>
      <c r="H6" s="112" t="s">
        <v>140</v>
      </c>
      <c r="I6" s="112" t="s">
        <v>141</v>
      </c>
      <c r="J6" s="112" t="s">
        <v>142</v>
      </c>
      <c r="K6" s="113" t="s">
        <v>143</v>
      </c>
      <c r="L6" s="114" t="s">
        <v>144</v>
      </c>
      <c r="M6" s="112" t="s">
        <v>145</v>
      </c>
      <c r="N6" s="112" t="s">
        <v>146</v>
      </c>
      <c r="O6" s="112" t="s">
        <v>147</v>
      </c>
      <c r="P6" s="112" t="s">
        <v>148</v>
      </c>
      <c r="Q6" s="112" t="s">
        <v>129</v>
      </c>
      <c r="R6" s="112" t="s">
        <v>129</v>
      </c>
      <c r="S6" s="115" t="s">
        <v>79</v>
      </c>
    </row>
    <row r="7" spans="1:19" s="34" customFormat="1" ht="15" customHeight="1" x14ac:dyDescent="0.2">
      <c r="A7" s="116"/>
      <c r="B7" s="117"/>
      <c r="C7" s="118"/>
      <c r="D7" s="118"/>
      <c r="E7" s="118"/>
      <c r="F7" s="118"/>
      <c r="G7" s="118"/>
      <c r="H7" s="118"/>
      <c r="I7" s="118"/>
      <c r="J7" s="118"/>
      <c r="K7" s="119"/>
      <c r="L7" s="120"/>
      <c r="M7" s="118"/>
      <c r="N7" s="118"/>
      <c r="O7" s="118"/>
      <c r="P7" s="118"/>
      <c r="Q7" s="118"/>
      <c r="R7" s="118"/>
      <c r="S7" s="121"/>
    </row>
    <row r="8" spans="1:19" s="34" customFormat="1" ht="45" customHeight="1" x14ac:dyDescent="0.2">
      <c r="A8" s="324" t="s">
        <v>149</v>
      </c>
      <c r="B8" s="325"/>
      <c r="C8" s="122">
        <v>9400762</v>
      </c>
      <c r="D8" s="122">
        <v>1625380</v>
      </c>
      <c r="E8" s="122">
        <v>1590140</v>
      </c>
      <c r="F8" s="122">
        <v>791004</v>
      </c>
      <c r="G8" s="122">
        <v>2117466</v>
      </c>
      <c r="H8" s="122">
        <v>1402501</v>
      </c>
      <c r="I8" s="122">
        <v>1874271</v>
      </c>
      <c r="J8" s="122">
        <v>687475</v>
      </c>
      <c r="K8" s="123">
        <v>1186796</v>
      </c>
      <c r="L8" s="124">
        <v>488975</v>
      </c>
      <c r="M8" s="122">
        <v>225622</v>
      </c>
      <c r="N8" s="122">
        <v>9977</v>
      </c>
      <c r="O8" s="122">
        <v>13995</v>
      </c>
      <c r="P8" s="122">
        <v>1793484</v>
      </c>
      <c r="Q8" s="122">
        <v>1186507</v>
      </c>
      <c r="R8" s="122">
        <v>606977</v>
      </c>
      <c r="S8" s="125" t="s">
        <v>150</v>
      </c>
    </row>
    <row r="9" spans="1:19" s="34" customFormat="1" ht="45" customHeight="1" x14ac:dyDescent="0.2">
      <c r="A9" s="116"/>
      <c r="B9" s="126" t="s">
        <v>151</v>
      </c>
      <c r="C9" s="127">
        <v>5116893</v>
      </c>
      <c r="D9" s="127">
        <v>857246</v>
      </c>
      <c r="E9" s="127">
        <v>1102736</v>
      </c>
      <c r="F9" s="127">
        <v>431266</v>
      </c>
      <c r="G9" s="127">
        <v>790935</v>
      </c>
      <c r="H9" s="127">
        <v>841368</v>
      </c>
      <c r="I9" s="122">
        <v>1093342</v>
      </c>
      <c r="J9" s="122">
        <v>278932</v>
      </c>
      <c r="K9" s="123">
        <v>814410</v>
      </c>
      <c r="L9" s="124">
        <v>171799</v>
      </c>
      <c r="M9" s="127">
        <v>184950</v>
      </c>
      <c r="N9" s="127" t="s">
        <v>112</v>
      </c>
      <c r="O9" s="127">
        <v>3036</v>
      </c>
      <c r="P9" s="122">
        <v>198207</v>
      </c>
      <c r="Q9" s="122">
        <v>73934</v>
      </c>
      <c r="R9" s="122">
        <v>124273</v>
      </c>
      <c r="S9" s="121" t="s">
        <v>152</v>
      </c>
    </row>
    <row r="10" spans="1:19" s="34" customFormat="1" ht="45" customHeight="1" x14ac:dyDescent="0.2">
      <c r="A10" s="116"/>
      <c r="B10" s="126" t="s">
        <v>153</v>
      </c>
      <c r="C10" s="122">
        <v>4283869</v>
      </c>
      <c r="D10" s="122">
        <v>768134</v>
      </c>
      <c r="E10" s="122">
        <v>487404</v>
      </c>
      <c r="F10" s="122">
        <v>359738</v>
      </c>
      <c r="G10" s="122">
        <v>1326531</v>
      </c>
      <c r="H10" s="122">
        <v>561133</v>
      </c>
      <c r="I10" s="122">
        <v>780929</v>
      </c>
      <c r="J10" s="122">
        <v>408543</v>
      </c>
      <c r="K10" s="123">
        <v>372386</v>
      </c>
      <c r="L10" s="124">
        <v>317176</v>
      </c>
      <c r="M10" s="122">
        <v>40672</v>
      </c>
      <c r="N10" s="122">
        <v>9977</v>
      </c>
      <c r="O10" s="122">
        <v>10959</v>
      </c>
      <c r="P10" s="122">
        <v>1595277</v>
      </c>
      <c r="Q10" s="122">
        <v>1112573</v>
      </c>
      <c r="R10" s="122">
        <v>482704</v>
      </c>
      <c r="S10" s="121" t="s">
        <v>154</v>
      </c>
    </row>
    <row r="11" spans="1:19" s="34" customFormat="1" ht="45" customHeight="1" x14ac:dyDescent="0.2">
      <c r="A11" s="324" t="s">
        <v>155</v>
      </c>
      <c r="B11" s="325"/>
      <c r="C11" s="122">
        <v>16922788</v>
      </c>
      <c r="D11" s="122">
        <v>4243309</v>
      </c>
      <c r="E11" s="122">
        <v>3578948</v>
      </c>
      <c r="F11" s="122">
        <v>821533</v>
      </c>
      <c r="G11" s="122">
        <v>2160436</v>
      </c>
      <c r="H11" s="122">
        <v>3219008</v>
      </c>
      <c r="I11" s="122">
        <v>2899554</v>
      </c>
      <c r="J11" s="122">
        <v>1090828</v>
      </c>
      <c r="K11" s="123">
        <v>1808726</v>
      </c>
      <c r="L11" s="124">
        <v>201825</v>
      </c>
      <c r="M11" s="122">
        <v>179586</v>
      </c>
      <c r="N11" s="122">
        <v>4822</v>
      </c>
      <c r="O11" s="122">
        <v>3659</v>
      </c>
      <c r="P11" s="122">
        <v>1210475</v>
      </c>
      <c r="Q11" s="122">
        <v>978873</v>
      </c>
      <c r="R11" s="122">
        <v>231602</v>
      </c>
      <c r="S11" s="125" t="s">
        <v>156</v>
      </c>
    </row>
    <row r="12" spans="1:19" s="34" customFormat="1" ht="45" customHeight="1" x14ac:dyDescent="0.2">
      <c r="A12" s="116"/>
      <c r="B12" s="126" t="s">
        <v>157</v>
      </c>
      <c r="C12" s="122">
        <v>13775030</v>
      </c>
      <c r="D12" s="122">
        <v>4079957</v>
      </c>
      <c r="E12" s="122">
        <v>1362199</v>
      </c>
      <c r="F12" s="122">
        <v>779641</v>
      </c>
      <c r="G12" s="122">
        <v>1688036</v>
      </c>
      <c r="H12" s="122">
        <v>3172495</v>
      </c>
      <c r="I12" s="122">
        <v>2692702</v>
      </c>
      <c r="J12" s="122">
        <v>1079498</v>
      </c>
      <c r="K12" s="123">
        <v>1613204</v>
      </c>
      <c r="L12" s="124">
        <v>191055</v>
      </c>
      <c r="M12" s="122">
        <v>177779</v>
      </c>
      <c r="N12" s="122">
        <v>3930</v>
      </c>
      <c r="O12" s="122">
        <v>3107</v>
      </c>
      <c r="P12" s="122">
        <v>204033</v>
      </c>
      <c r="Q12" s="122">
        <v>136560</v>
      </c>
      <c r="R12" s="122">
        <v>67473</v>
      </c>
      <c r="S12" s="121" t="s">
        <v>158</v>
      </c>
    </row>
    <row r="13" spans="1:19" s="34" customFormat="1" ht="45" customHeight="1" x14ac:dyDescent="0.2">
      <c r="A13" s="116"/>
      <c r="B13" s="126" t="s">
        <v>159</v>
      </c>
      <c r="C13" s="122">
        <v>3033272</v>
      </c>
      <c r="D13" s="122">
        <v>140953</v>
      </c>
      <c r="E13" s="122">
        <v>2216749</v>
      </c>
      <c r="F13" s="127">
        <v>19958</v>
      </c>
      <c r="G13" s="128">
        <v>450893</v>
      </c>
      <c r="H13" s="127">
        <v>23256</v>
      </c>
      <c r="I13" s="122">
        <v>181463</v>
      </c>
      <c r="J13" s="127" t="s">
        <v>112</v>
      </c>
      <c r="K13" s="123">
        <v>181463</v>
      </c>
      <c r="L13" s="124">
        <v>9316</v>
      </c>
      <c r="M13" s="127">
        <v>1514</v>
      </c>
      <c r="N13" s="122">
        <v>225</v>
      </c>
      <c r="O13" s="122">
        <v>552</v>
      </c>
      <c r="P13" s="122">
        <v>994863</v>
      </c>
      <c r="Q13" s="122">
        <v>834294</v>
      </c>
      <c r="R13" s="122">
        <v>160569</v>
      </c>
      <c r="S13" s="121" t="s">
        <v>160</v>
      </c>
    </row>
    <row r="14" spans="1:19" s="34" customFormat="1" ht="45" customHeight="1" x14ac:dyDescent="0.2">
      <c r="A14" s="116"/>
      <c r="B14" s="126" t="s">
        <v>161</v>
      </c>
      <c r="C14" s="122">
        <v>7094</v>
      </c>
      <c r="D14" s="127" t="s">
        <v>112</v>
      </c>
      <c r="E14" s="127" t="s">
        <v>112</v>
      </c>
      <c r="F14" s="127" t="s">
        <v>112</v>
      </c>
      <c r="G14" s="127" t="s">
        <v>112</v>
      </c>
      <c r="H14" s="127">
        <v>6778</v>
      </c>
      <c r="I14" s="122">
        <v>316</v>
      </c>
      <c r="J14" s="127">
        <v>316</v>
      </c>
      <c r="K14" s="123" t="s">
        <v>112</v>
      </c>
      <c r="L14" s="124" t="s">
        <v>112</v>
      </c>
      <c r="M14" s="128" t="s">
        <v>112</v>
      </c>
      <c r="N14" s="122">
        <v>667</v>
      </c>
      <c r="O14" s="127" t="s">
        <v>112</v>
      </c>
      <c r="P14" s="122">
        <v>3189</v>
      </c>
      <c r="Q14" s="127" t="s">
        <v>112</v>
      </c>
      <c r="R14" s="122">
        <v>3189</v>
      </c>
      <c r="S14" s="121" t="s">
        <v>162</v>
      </c>
    </row>
    <row r="15" spans="1:19" s="34" customFormat="1" ht="45" customHeight="1" x14ac:dyDescent="0.2">
      <c r="A15" s="116"/>
      <c r="B15" s="126" t="s">
        <v>163</v>
      </c>
      <c r="C15" s="127" t="s">
        <v>112</v>
      </c>
      <c r="D15" s="127" t="s">
        <v>112</v>
      </c>
      <c r="E15" s="127" t="s">
        <v>112</v>
      </c>
      <c r="F15" s="127" t="s">
        <v>112</v>
      </c>
      <c r="G15" s="127" t="s">
        <v>112</v>
      </c>
      <c r="H15" s="127" t="s">
        <v>112</v>
      </c>
      <c r="I15" s="127" t="s">
        <v>112</v>
      </c>
      <c r="J15" s="127" t="s">
        <v>112</v>
      </c>
      <c r="K15" s="129" t="s">
        <v>112</v>
      </c>
      <c r="L15" s="128" t="s">
        <v>112</v>
      </c>
      <c r="M15" s="127" t="s">
        <v>112</v>
      </c>
      <c r="N15" s="127" t="s">
        <v>112</v>
      </c>
      <c r="O15" s="127" t="s">
        <v>112</v>
      </c>
      <c r="P15" s="122" t="s">
        <v>112</v>
      </c>
      <c r="Q15" s="122" t="s">
        <v>112</v>
      </c>
      <c r="R15" s="122" t="s">
        <v>112</v>
      </c>
      <c r="S15" s="121" t="s">
        <v>164</v>
      </c>
    </row>
    <row r="16" spans="1:19" s="34" customFormat="1" ht="45" customHeight="1" x14ac:dyDescent="0.2">
      <c r="A16" s="121"/>
      <c r="B16" s="126" t="s">
        <v>165</v>
      </c>
      <c r="C16" s="122">
        <v>107392</v>
      </c>
      <c r="D16" s="122">
        <v>22399</v>
      </c>
      <c r="E16" s="127" t="s">
        <v>112</v>
      </c>
      <c r="F16" s="122">
        <v>21934</v>
      </c>
      <c r="G16" s="122">
        <v>21507</v>
      </c>
      <c r="H16" s="122">
        <v>16479</v>
      </c>
      <c r="I16" s="122">
        <v>25073</v>
      </c>
      <c r="J16" s="122">
        <v>11014</v>
      </c>
      <c r="K16" s="129">
        <v>14059</v>
      </c>
      <c r="L16" s="128">
        <v>1454</v>
      </c>
      <c r="M16" s="127">
        <v>293</v>
      </c>
      <c r="N16" s="127" t="s">
        <v>112</v>
      </c>
      <c r="O16" s="127" t="s">
        <v>112</v>
      </c>
      <c r="P16" s="127">
        <v>8390</v>
      </c>
      <c r="Q16" s="127">
        <v>8019</v>
      </c>
      <c r="R16" s="127">
        <v>371</v>
      </c>
      <c r="S16" s="121" t="s">
        <v>166</v>
      </c>
    </row>
    <row r="17" spans="1:19" s="34" customFormat="1" ht="45" customHeight="1" x14ac:dyDescent="0.2">
      <c r="A17" s="324" t="s">
        <v>167</v>
      </c>
      <c r="B17" s="325"/>
      <c r="C17" s="122">
        <v>17032494</v>
      </c>
      <c r="D17" s="122">
        <v>4080686</v>
      </c>
      <c r="E17" s="122">
        <v>3621028</v>
      </c>
      <c r="F17" s="122">
        <v>802285</v>
      </c>
      <c r="G17" s="122">
        <v>2242914</v>
      </c>
      <c r="H17" s="122">
        <v>3270339</v>
      </c>
      <c r="I17" s="122">
        <v>3015242</v>
      </c>
      <c r="J17" s="122">
        <v>1075242</v>
      </c>
      <c r="K17" s="123">
        <v>1940000</v>
      </c>
      <c r="L17" s="124">
        <v>195422</v>
      </c>
      <c r="M17" s="122">
        <v>184103</v>
      </c>
      <c r="N17" s="122">
        <v>4740</v>
      </c>
      <c r="O17" s="122">
        <v>4159</v>
      </c>
      <c r="P17" s="122">
        <v>1373485</v>
      </c>
      <c r="Q17" s="122">
        <v>1150008</v>
      </c>
      <c r="R17" s="122">
        <v>223477</v>
      </c>
      <c r="S17" s="125" t="s">
        <v>168</v>
      </c>
    </row>
    <row r="18" spans="1:19" s="34" customFormat="1" ht="45" customHeight="1" x14ac:dyDescent="0.2">
      <c r="A18" s="116"/>
      <c r="B18" s="126" t="s">
        <v>169</v>
      </c>
      <c r="C18" s="122">
        <v>14007338</v>
      </c>
      <c r="D18" s="122">
        <v>3523687</v>
      </c>
      <c r="E18" s="122">
        <v>3480736</v>
      </c>
      <c r="F18" s="122">
        <v>323529</v>
      </c>
      <c r="G18" s="122">
        <v>2126374</v>
      </c>
      <c r="H18" s="122">
        <v>2425210</v>
      </c>
      <c r="I18" s="122">
        <v>2127802</v>
      </c>
      <c r="J18" s="122">
        <v>1026672</v>
      </c>
      <c r="K18" s="123">
        <v>1101130</v>
      </c>
      <c r="L18" s="124">
        <v>133861</v>
      </c>
      <c r="M18" s="122">
        <v>132601</v>
      </c>
      <c r="N18" s="122">
        <v>3277</v>
      </c>
      <c r="O18" s="122">
        <v>2835</v>
      </c>
      <c r="P18" s="122">
        <v>1284352</v>
      </c>
      <c r="Q18" s="122">
        <v>1124937</v>
      </c>
      <c r="R18" s="122">
        <v>159415</v>
      </c>
      <c r="S18" s="121" t="s">
        <v>170</v>
      </c>
    </row>
    <row r="19" spans="1:19" s="34" customFormat="1" ht="45" customHeight="1" x14ac:dyDescent="0.2">
      <c r="A19" s="116"/>
      <c r="B19" s="126" t="s">
        <v>171</v>
      </c>
      <c r="C19" s="122">
        <v>2682474</v>
      </c>
      <c r="D19" s="122">
        <v>556786</v>
      </c>
      <c r="E19" s="127" t="s">
        <v>112</v>
      </c>
      <c r="F19" s="122">
        <v>473627</v>
      </c>
      <c r="G19" s="122">
        <v>98392</v>
      </c>
      <c r="H19" s="122">
        <v>845038</v>
      </c>
      <c r="I19" s="122">
        <v>708631</v>
      </c>
      <c r="J19" s="122">
        <v>31692</v>
      </c>
      <c r="K19" s="123">
        <v>676939</v>
      </c>
      <c r="L19" s="124">
        <v>56591</v>
      </c>
      <c r="M19" s="127" t="s">
        <v>112</v>
      </c>
      <c r="N19" s="122">
        <v>51</v>
      </c>
      <c r="O19" s="122">
        <v>1296</v>
      </c>
      <c r="P19" s="127">
        <v>15993</v>
      </c>
      <c r="Q19" s="127">
        <v>15993</v>
      </c>
      <c r="R19" s="127" t="s">
        <v>112</v>
      </c>
      <c r="S19" s="121" t="s">
        <v>172</v>
      </c>
    </row>
    <row r="20" spans="1:19" s="34" customFormat="1" ht="45" customHeight="1" x14ac:dyDescent="0.2">
      <c r="A20" s="116"/>
      <c r="B20" s="126" t="s">
        <v>173</v>
      </c>
      <c r="C20" s="122">
        <v>94306</v>
      </c>
      <c r="D20" s="127">
        <v>165</v>
      </c>
      <c r="E20" s="127">
        <v>84423</v>
      </c>
      <c r="F20" s="127">
        <v>5129</v>
      </c>
      <c r="G20" s="122">
        <v>4228</v>
      </c>
      <c r="H20" s="122" t="s">
        <v>112</v>
      </c>
      <c r="I20" s="122">
        <v>361</v>
      </c>
      <c r="J20" s="122" t="s">
        <v>112</v>
      </c>
      <c r="K20" s="129">
        <v>361</v>
      </c>
      <c r="L20" s="124">
        <v>650</v>
      </c>
      <c r="M20" s="122" t="s">
        <v>112</v>
      </c>
      <c r="N20" s="127" t="s">
        <v>112</v>
      </c>
      <c r="O20" s="127" t="s">
        <v>112</v>
      </c>
      <c r="P20" s="127">
        <v>57333</v>
      </c>
      <c r="Q20" s="127">
        <v>7424</v>
      </c>
      <c r="R20" s="127">
        <v>49909</v>
      </c>
      <c r="S20" s="121" t="s">
        <v>174</v>
      </c>
    </row>
    <row r="21" spans="1:19" s="34" customFormat="1" ht="45" customHeight="1" x14ac:dyDescent="0.2">
      <c r="A21" s="116"/>
      <c r="B21" s="126" t="s">
        <v>175</v>
      </c>
      <c r="C21" s="122">
        <v>195559</v>
      </c>
      <c r="D21" s="122">
        <v>48</v>
      </c>
      <c r="E21" s="122">
        <v>3052</v>
      </c>
      <c r="F21" s="127" t="s">
        <v>112</v>
      </c>
      <c r="G21" s="122">
        <v>13920</v>
      </c>
      <c r="H21" s="122">
        <v>91</v>
      </c>
      <c r="I21" s="122">
        <v>178448</v>
      </c>
      <c r="J21" s="122">
        <v>16878</v>
      </c>
      <c r="K21" s="123">
        <v>161570</v>
      </c>
      <c r="L21" s="124">
        <v>4320</v>
      </c>
      <c r="M21" s="122">
        <v>51502</v>
      </c>
      <c r="N21" s="127" t="s">
        <v>112</v>
      </c>
      <c r="O21" s="122" t="s">
        <v>112</v>
      </c>
      <c r="P21" s="122">
        <v>15807</v>
      </c>
      <c r="Q21" s="122">
        <v>1654</v>
      </c>
      <c r="R21" s="122">
        <v>14153</v>
      </c>
      <c r="S21" s="121" t="s">
        <v>176</v>
      </c>
    </row>
    <row r="22" spans="1:19" s="34" customFormat="1" ht="45" customHeight="1" x14ac:dyDescent="0.2">
      <c r="A22" s="116"/>
      <c r="B22" s="126" t="s">
        <v>177</v>
      </c>
      <c r="C22" s="122">
        <v>52817</v>
      </c>
      <c r="D22" s="127" t="s">
        <v>112</v>
      </c>
      <c r="E22" s="127">
        <v>52817</v>
      </c>
      <c r="F22" s="127" t="s">
        <v>112</v>
      </c>
      <c r="G22" s="127" t="s">
        <v>112</v>
      </c>
      <c r="H22" s="127" t="s">
        <v>112</v>
      </c>
      <c r="I22" s="122" t="s">
        <v>112</v>
      </c>
      <c r="J22" s="127" t="s">
        <v>112</v>
      </c>
      <c r="K22" s="123" t="s">
        <v>112</v>
      </c>
      <c r="L22" s="128" t="s">
        <v>112</v>
      </c>
      <c r="M22" s="127" t="s">
        <v>112</v>
      </c>
      <c r="N22" s="127">
        <v>1412</v>
      </c>
      <c r="O22" s="127">
        <v>28</v>
      </c>
      <c r="P22" s="127" t="s">
        <v>112</v>
      </c>
      <c r="Q22" s="127" t="s">
        <v>112</v>
      </c>
      <c r="R22" s="127" t="s">
        <v>112</v>
      </c>
      <c r="S22" s="121" t="s">
        <v>178</v>
      </c>
    </row>
    <row r="23" spans="1:19" s="34" customFormat="1" ht="45" customHeight="1" x14ac:dyDescent="0.2">
      <c r="A23" s="324" t="s">
        <v>179</v>
      </c>
      <c r="B23" s="325"/>
      <c r="C23" s="122">
        <v>9291056</v>
      </c>
      <c r="D23" s="122">
        <v>1788003</v>
      </c>
      <c r="E23" s="122">
        <v>1548060</v>
      </c>
      <c r="F23" s="122">
        <v>810252</v>
      </c>
      <c r="G23" s="122">
        <v>2034988</v>
      </c>
      <c r="H23" s="122">
        <v>1351170</v>
      </c>
      <c r="I23" s="122">
        <v>1758583</v>
      </c>
      <c r="J23" s="122">
        <v>703061</v>
      </c>
      <c r="K23" s="129">
        <v>1055522</v>
      </c>
      <c r="L23" s="124">
        <v>495378</v>
      </c>
      <c r="M23" s="122">
        <v>221105</v>
      </c>
      <c r="N23" s="127">
        <v>10059</v>
      </c>
      <c r="O23" s="127">
        <v>13495</v>
      </c>
      <c r="P23" s="122">
        <v>1630474</v>
      </c>
      <c r="Q23" s="122">
        <v>1015372</v>
      </c>
      <c r="R23" s="122">
        <v>615102</v>
      </c>
      <c r="S23" s="125" t="s">
        <v>180</v>
      </c>
    </row>
    <row r="24" spans="1:19" s="34" customFormat="1" ht="45" customHeight="1" x14ac:dyDescent="0.2">
      <c r="A24" s="130"/>
      <c r="B24" s="131" t="s">
        <v>181</v>
      </c>
      <c r="C24" s="122">
        <v>5092403</v>
      </c>
      <c r="D24" s="127">
        <v>935302</v>
      </c>
      <c r="E24" s="127">
        <v>1084559</v>
      </c>
      <c r="F24" s="127">
        <v>462546</v>
      </c>
      <c r="G24" s="127">
        <v>854558</v>
      </c>
      <c r="H24" s="122">
        <v>704415</v>
      </c>
      <c r="I24" s="122">
        <v>1051023</v>
      </c>
      <c r="J24" s="122">
        <v>282216</v>
      </c>
      <c r="K24" s="123">
        <v>768807</v>
      </c>
      <c r="L24" s="124">
        <v>176294</v>
      </c>
      <c r="M24" s="122">
        <v>175541</v>
      </c>
      <c r="N24" s="127" t="s">
        <v>112</v>
      </c>
      <c r="O24" s="127">
        <v>2761</v>
      </c>
      <c r="P24" s="122">
        <v>213026</v>
      </c>
      <c r="Q24" s="127">
        <v>75699</v>
      </c>
      <c r="R24" s="122">
        <v>137327</v>
      </c>
      <c r="S24" s="121" t="s">
        <v>152</v>
      </c>
    </row>
    <row r="25" spans="1:19" s="34" customFormat="1" ht="45" customHeight="1" x14ac:dyDescent="0.2">
      <c r="A25" s="116"/>
      <c r="B25" s="126" t="s">
        <v>182</v>
      </c>
      <c r="C25" s="122">
        <v>4198653</v>
      </c>
      <c r="D25" s="127">
        <v>852701</v>
      </c>
      <c r="E25" s="122">
        <v>463501</v>
      </c>
      <c r="F25" s="127">
        <v>347706</v>
      </c>
      <c r="G25" s="127">
        <v>1180430</v>
      </c>
      <c r="H25" s="127">
        <v>646755</v>
      </c>
      <c r="I25" s="122">
        <v>707560</v>
      </c>
      <c r="J25" s="122">
        <v>420845</v>
      </c>
      <c r="K25" s="129">
        <v>286715</v>
      </c>
      <c r="L25" s="124">
        <v>319084</v>
      </c>
      <c r="M25" s="122">
        <v>45564</v>
      </c>
      <c r="N25" s="122">
        <v>10059</v>
      </c>
      <c r="O25" s="122">
        <v>10734</v>
      </c>
      <c r="P25" s="122">
        <v>1417448</v>
      </c>
      <c r="Q25" s="122">
        <v>939673</v>
      </c>
      <c r="R25" s="122">
        <v>477775</v>
      </c>
      <c r="S25" s="121" t="s">
        <v>154</v>
      </c>
    </row>
    <row r="26" spans="1:19" s="34" customFormat="1" ht="15" customHeight="1" thickBot="1" x14ac:dyDescent="0.25">
      <c r="A26" s="132" t="s">
        <v>183</v>
      </c>
      <c r="B26" s="133" t="s">
        <v>183</v>
      </c>
      <c r="C26" s="134"/>
      <c r="D26" s="134"/>
      <c r="E26" s="134"/>
      <c r="F26" s="134"/>
      <c r="G26" s="134"/>
      <c r="H26" s="134"/>
      <c r="I26" s="134"/>
      <c r="J26" s="134"/>
      <c r="K26" s="135"/>
      <c r="L26" s="136"/>
      <c r="M26" s="134"/>
      <c r="N26" s="134"/>
      <c r="O26" s="134"/>
      <c r="P26" s="134"/>
      <c r="Q26" s="134"/>
      <c r="R26" s="134"/>
      <c r="S26" s="137"/>
    </row>
    <row r="27" spans="1:19" ht="18.75" customHeight="1" x14ac:dyDescent="0.2">
      <c r="A27" s="138" t="s">
        <v>184</v>
      </c>
      <c r="S27" s="139"/>
    </row>
    <row r="28" spans="1:19" x14ac:dyDescent="0.2">
      <c r="A28" s="140" t="s">
        <v>9</v>
      </c>
      <c r="S28" s="141" t="s">
        <v>9</v>
      </c>
    </row>
    <row r="76" ht="5.25" customHeight="1" x14ac:dyDescent="0.2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S78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28.08984375" style="9" customWidth="1"/>
    <col min="20" max="16384" width="8" style="9"/>
  </cols>
  <sheetData>
    <row r="1" spans="1:19" s="2" customFormat="1" ht="18.75" customHeight="1" x14ac:dyDescent="0.2">
      <c r="F1" s="89"/>
      <c r="S1" s="90"/>
    </row>
    <row r="2" spans="1:19" s="2" customFormat="1" ht="18.75" customHeight="1" thickBot="1" x14ac:dyDescent="0.25">
      <c r="A2" s="2" t="s">
        <v>185</v>
      </c>
      <c r="B2" s="94"/>
      <c r="C2" s="94"/>
      <c r="D2" s="94"/>
      <c r="E2" s="94"/>
      <c r="F2" s="142"/>
      <c r="G2" s="94"/>
      <c r="H2" s="94"/>
      <c r="I2" s="94"/>
      <c r="J2" s="94"/>
      <c r="K2" s="94"/>
      <c r="L2" s="94" t="s">
        <v>8</v>
      </c>
      <c r="M2" s="94"/>
      <c r="N2" s="94"/>
      <c r="O2" s="95"/>
      <c r="P2" s="94"/>
      <c r="Q2" s="92"/>
      <c r="R2" s="94"/>
      <c r="S2" s="96" t="s">
        <v>115</v>
      </c>
    </row>
    <row r="3" spans="1:19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97"/>
      <c r="N3" s="100"/>
      <c r="O3" s="101"/>
      <c r="P3" s="100"/>
      <c r="Q3" s="97"/>
      <c r="R3" s="98"/>
      <c r="S3" s="143" t="s">
        <v>8</v>
      </c>
    </row>
    <row r="4" spans="1:19" s="34" customFormat="1" ht="15" customHeight="1" x14ac:dyDescent="0.2">
      <c r="A4" s="322" t="s">
        <v>186</v>
      </c>
      <c r="B4" s="323"/>
      <c r="C4" s="103" t="s">
        <v>117</v>
      </c>
      <c r="D4" s="104" t="s">
        <v>118</v>
      </c>
      <c r="E4" s="104" t="s">
        <v>119</v>
      </c>
      <c r="F4" s="104" t="s">
        <v>120</v>
      </c>
      <c r="G4" s="104" t="s">
        <v>121</v>
      </c>
      <c r="H4" s="104" t="s">
        <v>122</v>
      </c>
      <c r="I4" s="104" t="s">
        <v>123</v>
      </c>
      <c r="J4" s="105"/>
      <c r="K4" s="105"/>
      <c r="L4" s="106" t="s">
        <v>124</v>
      </c>
      <c r="M4" s="103" t="s">
        <v>187</v>
      </c>
      <c r="N4" s="104" t="s">
        <v>188</v>
      </c>
      <c r="O4" s="107" t="s">
        <v>189</v>
      </c>
      <c r="P4" s="108" t="s">
        <v>190</v>
      </c>
      <c r="Q4" s="105"/>
      <c r="R4" s="109"/>
      <c r="S4" s="104"/>
    </row>
    <row r="5" spans="1:19" s="34" customFormat="1" ht="15" customHeight="1" x14ac:dyDescent="0.2">
      <c r="A5" s="103"/>
      <c r="B5" s="106"/>
      <c r="C5" s="104" t="s">
        <v>8</v>
      </c>
      <c r="D5" s="104" t="s">
        <v>129</v>
      </c>
      <c r="E5" s="104" t="s">
        <v>129</v>
      </c>
      <c r="F5" s="104" t="s">
        <v>130</v>
      </c>
      <c r="G5" s="104"/>
      <c r="H5" s="104"/>
      <c r="I5" s="104" t="s">
        <v>129</v>
      </c>
      <c r="J5" s="104" t="s">
        <v>131</v>
      </c>
      <c r="K5" s="110" t="s">
        <v>132</v>
      </c>
      <c r="L5" s="106"/>
      <c r="M5" s="103"/>
      <c r="N5" s="104"/>
      <c r="O5" s="107"/>
      <c r="P5" s="104"/>
      <c r="Q5" s="107" t="s">
        <v>133</v>
      </c>
      <c r="R5" s="107" t="s">
        <v>134</v>
      </c>
      <c r="S5" s="104"/>
    </row>
    <row r="6" spans="1:19" s="34" customFormat="1" ht="35.15" customHeight="1" x14ac:dyDescent="0.2">
      <c r="A6" s="105"/>
      <c r="B6" s="109"/>
      <c r="C6" s="111" t="s">
        <v>135</v>
      </c>
      <c r="D6" s="112" t="s">
        <v>136</v>
      </c>
      <c r="E6" s="112" t="s">
        <v>137</v>
      </c>
      <c r="F6" s="112" t="s">
        <v>138</v>
      </c>
      <c r="G6" s="112" t="s">
        <v>139</v>
      </c>
      <c r="H6" s="112" t="s">
        <v>140</v>
      </c>
      <c r="I6" s="112" t="s">
        <v>141</v>
      </c>
      <c r="J6" s="113" t="s">
        <v>142</v>
      </c>
      <c r="K6" s="113" t="s">
        <v>143</v>
      </c>
      <c r="L6" s="114" t="s">
        <v>191</v>
      </c>
      <c r="M6" s="114" t="s">
        <v>145</v>
      </c>
      <c r="N6" s="112" t="s">
        <v>146</v>
      </c>
      <c r="O6" s="112" t="s">
        <v>147</v>
      </c>
      <c r="P6" s="112" t="s">
        <v>148</v>
      </c>
      <c r="Q6" s="112" t="s">
        <v>129</v>
      </c>
      <c r="R6" s="112" t="s">
        <v>129</v>
      </c>
      <c r="S6" s="144" t="s">
        <v>79</v>
      </c>
    </row>
    <row r="7" spans="1:19" s="34" customFormat="1" ht="11" x14ac:dyDescent="0.2">
      <c r="A7" s="130"/>
      <c r="B7" s="145"/>
      <c r="C7" s="118"/>
      <c r="D7" s="118"/>
      <c r="E7" s="118"/>
      <c r="F7" s="118"/>
      <c r="G7" s="118"/>
      <c r="H7" s="118"/>
      <c r="I7" s="118"/>
      <c r="J7" s="119"/>
      <c r="K7" s="146"/>
      <c r="L7" s="120"/>
      <c r="M7" s="120"/>
      <c r="N7" s="118"/>
      <c r="O7" s="118"/>
      <c r="P7" s="118"/>
      <c r="Q7" s="118"/>
      <c r="R7" s="118"/>
      <c r="S7" s="121"/>
    </row>
    <row r="8" spans="1:19" s="34" customFormat="1" ht="45" customHeight="1" x14ac:dyDescent="0.2">
      <c r="A8" s="324" t="s">
        <v>192</v>
      </c>
      <c r="B8" s="325"/>
      <c r="C8" s="147">
        <v>4283869</v>
      </c>
      <c r="D8" s="147">
        <v>768134</v>
      </c>
      <c r="E8" s="122">
        <v>487404</v>
      </c>
      <c r="F8" s="122">
        <v>359738</v>
      </c>
      <c r="G8" s="122">
        <v>1326531</v>
      </c>
      <c r="H8" s="122">
        <v>561133</v>
      </c>
      <c r="I8" s="127">
        <v>780929</v>
      </c>
      <c r="J8" s="127">
        <v>408543</v>
      </c>
      <c r="K8" s="123">
        <v>372386</v>
      </c>
      <c r="L8" s="124">
        <v>317176</v>
      </c>
      <c r="M8" s="122">
        <v>40672</v>
      </c>
      <c r="N8" s="122">
        <v>9977</v>
      </c>
      <c r="O8" s="122">
        <v>10959</v>
      </c>
      <c r="P8" s="122">
        <v>1595277</v>
      </c>
      <c r="Q8" s="122">
        <v>1112573</v>
      </c>
      <c r="R8" s="122">
        <v>482704</v>
      </c>
      <c r="S8" s="125" t="s">
        <v>150</v>
      </c>
    </row>
    <row r="9" spans="1:19" s="34" customFormat="1" ht="45" customHeight="1" x14ac:dyDescent="0.2">
      <c r="A9" s="324" t="s">
        <v>193</v>
      </c>
      <c r="B9" s="325"/>
      <c r="C9" s="147">
        <v>33729551</v>
      </c>
      <c r="D9" s="147">
        <v>8336869</v>
      </c>
      <c r="E9" s="122">
        <v>6057137</v>
      </c>
      <c r="F9" s="122">
        <v>1465652</v>
      </c>
      <c r="G9" s="122">
        <v>5482523</v>
      </c>
      <c r="H9" s="122">
        <v>6725752</v>
      </c>
      <c r="I9" s="127">
        <v>5661618</v>
      </c>
      <c r="J9" s="127">
        <v>2468178</v>
      </c>
      <c r="K9" s="123">
        <v>3193440</v>
      </c>
      <c r="L9" s="124">
        <v>429812</v>
      </c>
      <c r="M9" s="122">
        <v>274425</v>
      </c>
      <c r="N9" s="122">
        <v>7199</v>
      </c>
      <c r="O9" s="122">
        <v>7847</v>
      </c>
      <c r="P9" s="122">
        <v>3011088</v>
      </c>
      <c r="Q9" s="122">
        <v>2498518</v>
      </c>
      <c r="R9" s="122">
        <v>512570</v>
      </c>
      <c r="S9" s="125" t="s">
        <v>156</v>
      </c>
    </row>
    <row r="10" spans="1:19" s="34" customFormat="1" ht="45" customHeight="1" x14ac:dyDescent="0.2">
      <c r="A10" s="148"/>
      <c r="B10" s="126" t="s">
        <v>194</v>
      </c>
      <c r="C10" s="147">
        <v>15946118</v>
      </c>
      <c r="D10" s="149">
        <v>4008985</v>
      </c>
      <c r="E10" s="150">
        <v>3113104</v>
      </c>
      <c r="F10" s="150">
        <v>797397</v>
      </c>
      <c r="G10" s="150">
        <v>1955311</v>
      </c>
      <c r="H10" s="150">
        <v>3371694</v>
      </c>
      <c r="I10" s="127">
        <v>2699627</v>
      </c>
      <c r="J10" s="127">
        <v>1080775</v>
      </c>
      <c r="K10" s="151">
        <v>1618852</v>
      </c>
      <c r="L10" s="152">
        <v>191055</v>
      </c>
      <c r="M10" s="150">
        <v>141439</v>
      </c>
      <c r="N10" s="150">
        <v>3930</v>
      </c>
      <c r="O10" s="150">
        <v>3656</v>
      </c>
      <c r="P10" s="150">
        <v>331464</v>
      </c>
      <c r="Q10" s="150">
        <v>233977</v>
      </c>
      <c r="R10" s="150">
        <v>97487</v>
      </c>
      <c r="S10" s="121" t="s">
        <v>158</v>
      </c>
    </row>
    <row r="11" spans="1:19" s="34" customFormat="1" ht="45" customHeight="1" x14ac:dyDescent="0.2">
      <c r="A11" s="121"/>
      <c r="B11" s="126" t="s">
        <v>195</v>
      </c>
      <c r="C11" s="147">
        <v>3033272</v>
      </c>
      <c r="D11" s="149">
        <v>140953</v>
      </c>
      <c r="E11" s="122">
        <v>2216749</v>
      </c>
      <c r="F11" s="127">
        <v>19958</v>
      </c>
      <c r="G11" s="122">
        <v>450893</v>
      </c>
      <c r="H11" s="128">
        <v>23256</v>
      </c>
      <c r="I11" s="127">
        <v>181463</v>
      </c>
      <c r="J11" s="127" t="s">
        <v>112</v>
      </c>
      <c r="K11" s="123">
        <v>181463</v>
      </c>
      <c r="L11" s="124">
        <v>9316</v>
      </c>
      <c r="M11" s="127">
        <v>1514</v>
      </c>
      <c r="N11" s="122">
        <v>225</v>
      </c>
      <c r="O11" s="122">
        <v>552</v>
      </c>
      <c r="P11" s="150">
        <v>994863</v>
      </c>
      <c r="Q11" s="122">
        <v>834294</v>
      </c>
      <c r="R11" s="122">
        <v>160569</v>
      </c>
      <c r="S11" s="121" t="s">
        <v>160</v>
      </c>
    </row>
    <row r="12" spans="1:19" s="34" customFormat="1" ht="45" customHeight="1" x14ac:dyDescent="0.2">
      <c r="A12" s="148"/>
      <c r="B12" s="126" t="s">
        <v>196</v>
      </c>
      <c r="C12" s="147">
        <v>8869582</v>
      </c>
      <c r="D12" s="149">
        <v>2301916</v>
      </c>
      <c r="E12" s="122">
        <v>551479</v>
      </c>
      <c r="F12" s="122">
        <v>335664</v>
      </c>
      <c r="G12" s="122">
        <v>1799203</v>
      </c>
      <c r="H12" s="122">
        <v>2144721</v>
      </c>
      <c r="I12" s="127">
        <v>1736599</v>
      </c>
      <c r="J12" s="127">
        <v>772304</v>
      </c>
      <c r="K12" s="123">
        <v>964295</v>
      </c>
      <c r="L12" s="124">
        <v>104435</v>
      </c>
      <c r="M12" s="122">
        <v>94121</v>
      </c>
      <c r="N12" s="122">
        <v>1018</v>
      </c>
      <c r="O12" s="122">
        <v>1864</v>
      </c>
      <c r="P12" s="150">
        <v>935448</v>
      </c>
      <c r="Q12" s="122">
        <v>739489</v>
      </c>
      <c r="R12" s="122">
        <v>195959</v>
      </c>
      <c r="S12" s="121" t="s">
        <v>197</v>
      </c>
    </row>
    <row r="13" spans="1:19" s="34" customFormat="1" ht="45" customHeight="1" x14ac:dyDescent="0.2">
      <c r="A13" s="148"/>
      <c r="B13" s="126" t="s">
        <v>198</v>
      </c>
      <c r="C13" s="147">
        <v>1027990</v>
      </c>
      <c r="D13" s="149">
        <v>278019</v>
      </c>
      <c r="E13" s="122">
        <v>47502</v>
      </c>
      <c r="F13" s="122">
        <v>2</v>
      </c>
      <c r="G13" s="122">
        <v>252529</v>
      </c>
      <c r="H13" s="122">
        <v>100100</v>
      </c>
      <c r="I13" s="127">
        <v>349838</v>
      </c>
      <c r="J13" s="127">
        <v>166732</v>
      </c>
      <c r="K13" s="123">
        <v>183106</v>
      </c>
      <c r="L13" s="124">
        <v>35682</v>
      </c>
      <c r="M13" s="122">
        <v>6729</v>
      </c>
      <c r="N13" s="122">
        <v>271</v>
      </c>
      <c r="O13" s="122">
        <v>1759</v>
      </c>
      <c r="P13" s="150">
        <v>290410</v>
      </c>
      <c r="Q13" s="122">
        <v>265981</v>
      </c>
      <c r="R13" s="122">
        <v>24429</v>
      </c>
      <c r="S13" s="121" t="s">
        <v>199</v>
      </c>
    </row>
    <row r="14" spans="1:19" s="34" customFormat="1" ht="45" customHeight="1" x14ac:dyDescent="0.2">
      <c r="A14" s="148"/>
      <c r="B14" s="126" t="s">
        <v>161</v>
      </c>
      <c r="C14" s="147">
        <v>12223</v>
      </c>
      <c r="D14" s="122" t="s">
        <v>112</v>
      </c>
      <c r="E14" s="127" t="s">
        <v>112</v>
      </c>
      <c r="F14" s="122" t="s">
        <v>112</v>
      </c>
      <c r="G14" s="122">
        <v>5129</v>
      </c>
      <c r="H14" s="122">
        <v>6778</v>
      </c>
      <c r="I14" s="127">
        <v>316</v>
      </c>
      <c r="J14" s="127">
        <v>316</v>
      </c>
      <c r="K14" s="123" t="s">
        <v>112</v>
      </c>
      <c r="L14" s="124">
        <v>17</v>
      </c>
      <c r="M14" s="122" t="s">
        <v>112</v>
      </c>
      <c r="N14" s="122">
        <v>667</v>
      </c>
      <c r="O14" s="122" t="s">
        <v>112</v>
      </c>
      <c r="P14" s="122">
        <v>3189</v>
      </c>
      <c r="Q14" s="122" t="s">
        <v>112</v>
      </c>
      <c r="R14" s="122">
        <v>3189</v>
      </c>
      <c r="S14" s="121" t="s">
        <v>162</v>
      </c>
    </row>
    <row r="15" spans="1:19" s="34" customFormat="1" ht="45" customHeight="1" x14ac:dyDescent="0.2">
      <c r="A15" s="148"/>
      <c r="B15" s="126" t="s">
        <v>163</v>
      </c>
      <c r="C15" s="127" t="s">
        <v>112</v>
      </c>
      <c r="D15" s="127" t="s">
        <v>112</v>
      </c>
      <c r="E15" s="127" t="s">
        <v>112</v>
      </c>
      <c r="F15" s="127" t="s">
        <v>112</v>
      </c>
      <c r="G15" s="127" t="s">
        <v>112</v>
      </c>
      <c r="H15" s="127" t="s">
        <v>112</v>
      </c>
      <c r="I15" s="127" t="s">
        <v>112</v>
      </c>
      <c r="J15" s="127" t="s">
        <v>112</v>
      </c>
      <c r="K15" s="129" t="s">
        <v>112</v>
      </c>
      <c r="L15" s="128" t="s">
        <v>112</v>
      </c>
      <c r="M15" s="127" t="s">
        <v>112</v>
      </c>
      <c r="N15" s="127" t="s">
        <v>112</v>
      </c>
      <c r="O15" s="127" t="s">
        <v>112</v>
      </c>
      <c r="P15" s="122" t="s">
        <v>112</v>
      </c>
      <c r="Q15" s="122" t="s">
        <v>112</v>
      </c>
      <c r="R15" s="122" t="s">
        <v>112</v>
      </c>
      <c r="S15" s="153" t="s">
        <v>164</v>
      </c>
    </row>
    <row r="16" spans="1:19" s="34" customFormat="1" ht="45" customHeight="1" x14ac:dyDescent="0.2">
      <c r="A16" s="103"/>
      <c r="B16" s="126" t="s">
        <v>165</v>
      </c>
      <c r="C16" s="147">
        <v>4840366</v>
      </c>
      <c r="D16" s="147">
        <v>1606996</v>
      </c>
      <c r="E16" s="122">
        <v>128303</v>
      </c>
      <c r="F16" s="122">
        <v>312631</v>
      </c>
      <c r="G16" s="122">
        <v>1019458</v>
      </c>
      <c r="H16" s="122">
        <v>1079203</v>
      </c>
      <c r="I16" s="127">
        <v>693775</v>
      </c>
      <c r="J16" s="127">
        <v>448051</v>
      </c>
      <c r="K16" s="123">
        <v>245724</v>
      </c>
      <c r="L16" s="124">
        <v>89307</v>
      </c>
      <c r="M16" s="124">
        <v>30622</v>
      </c>
      <c r="N16" s="122">
        <v>1088</v>
      </c>
      <c r="O16" s="122">
        <v>16</v>
      </c>
      <c r="P16" s="122">
        <v>455714</v>
      </c>
      <c r="Q16" s="122">
        <v>424777</v>
      </c>
      <c r="R16" s="122">
        <v>30937</v>
      </c>
      <c r="S16" s="121" t="s">
        <v>166</v>
      </c>
    </row>
    <row r="17" spans="1:19" s="34" customFormat="1" ht="45" customHeight="1" x14ac:dyDescent="0.2">
      <c r="A17" s="324" t="s">
        <v>200</v>
      </c>
      <c r="B17" s="325"/>
      <c r="C17" s="147">
        <v>33814767</v>
      </c>
      <c r="D17" s="147">
        <v>8252302</v>
      </c>
      <c r="E17" s="122">
        <v>6081040</v>
      </c>
      <c r="F17" s="122">
        <v>1477684</v>
      </c>
      <c r="G17" s="122">
        <v>5628624</v>
      </c>
      <c r="H17" s="122">
        <v>6640130</v>
      </c>
      <c r="I17" s="127">
        <v>5734987</v>
      </c>
      <c r="J17" s="127">
        <v>2455876</v>
      </c>
      <c r="K17" s="123">
        <v>3279111</v>
      </c>
      <c r="L17" s="124">
        <v>427904</v>
      </c>
      <c r="M17" s="122">
        <v>269533</v>
      </c>
      <c r="N17" s="122">
        <v>7117</v>
      </c>
      <c r="O17" s="122">
        <v>8072</v>
      </c>
      <c r="P17" s="122">
        <v>3188917</v>
      </c>
      <c r="Q17" s="122">
        <v>2671418</v>
      </c>
      <c r="R17" s="122">
        <v>517499</v>
      </c>
      <c r="S17" s="125" t="s">
        <v>168</v>
      </c>
    </row>
    <row r="18" spans="1:19" s="34" customFormat="1" ht="45" customHeight="1" x14ac:dyDescent="0.2">
      <c r="A18" s="116"/>
      <c r="B18" s="126" t="s">
        <v>201</v>
      </c>
      <c r="C18" s="147">
        <v>17411485</v>
      </c>
      <c r="D18" s="149">
        <v>4339976</v>
      </c>
      <c r="E18" s="122">
        <v>3978960</v>
      </c>
      <c r="F18" s="122">
        <v>378026</v>
      </c>
      <c r="G18" s="122">
        <v>3012799</v>
      </c>
      <c r="H18" s="122">
        <v>3039098</v>
      </c>
      <c r="I18" s="127">
        <v>2662626</v>
      </c>
      <c r="J18" s="127">
        <v>1495274</v>
      </c>
      <c r="K18" s="123">
        <v>1167352</v>
      </c>
      <c r="L18" s="124">
        <v>154424</v>
      </c>
      <c r="M18" s="122">
        <v>189073</v>
      </c>
      <c r="N18" s="122">
        <v>3674</v>
      </c>
      <c r="O18" s="122">
        <v>6171</v>
      </c>
      <c r="P18" s="122">
        <v>1803942</v>
      </c>
      <c r="Q18" s="122">
        <v>1559030</v>
      </c>
      <c r="R18" s="122">
        <v>244912</v>
      </c>
      <c r="S18" s="121" t="s">
        <v>202</v>
      </c>
    </row>
    <row r="19" spans="1:19" s="34" customFormat="1" ht="45" customHeight="1" x14ac:dyDescent="0.2">
      <c r="A19" s="148"/>
      <c r="B19" s="126" t="s">
        <v>203</v>
      </c>
      <c r="C19" s="147">
        <v>8919474</v>
      </c>
      <c r="D19" s="149">
        <v>1770920</v>
      </c>
      <c r="E19" s="122">
        <v>1920953</v>
      </c>
      <c r="F19" s="122">
        <v>330205</v>
      </c>
      <c r="G19" s="122">
        <v>1512407</v>
      </c>
      <c r="H19" s="122">
        <v>1693221</v>
      </c>
      <c r="I19" s="127">
        <v>1691768</v>
      </c>
      <c r="J19" s="127">
        <v>490210</v>
      </c>
      <c r="K19" s="123">
        <v>1201558</v>
      </c>
      <c r="L19" s="124">
        <v>124049</v>
      </c>
      <c r="M19" s="122">
        <v>50131</v>
      </c>
      <c r="N19" s="122">
        <v>892</v>
      </c>
      <c r="O19" s="122">
        <v>561</v>
      </c>
      <c r="P19" s="122">
        <v>918469</v>
      </c>
      <c r="Q19" s="122">
        <v>676448</v>
      </c>
      <c r="R19" s="122">
        <v>242021</v>
      </c>
      <c r="S19" s="121" t="s">
        <v>204</v>
      </c>
    </row>
    <row r="20" spans="1:19" s="34" customFormat="1" ht="45" customHeight="1" x14ac:dyDescent="0.2">
      <c r="A20" s="121"/>
      <c r="B20" s="126" t="s">
        <v>205</v>
      </c>
      <c r="C20" s="147">
        <v>2682474</v>
      </c>
      <c r="D20" s="149">
        <v>556786</v>
      </c>
      <c r="E20" s="127" t="s">
        <v>112</v>
      </c>
      <c r="F20" s="122">
        <v>473627</v>
      </c>
      <c r="G20" s="122">
        <v>98392</v>
      </c>
      <c r="H20" s="122">
        <v>845038</v>
      </c>
      <c r="I20" s="127">
        <v>708631</v>
      </c>
      <c r="J20" s="127">
        <v>31692</v>
      </c>
      <c r="K20" s="123">
        <v>676939</v>
      </c>
      <c r="L20" s="124">
        <v>56591</v>
      </c>
      <c r="M20" s="122" t="s">
        <v>112</v>
      </c>
      <c r="N20" s="122">
        <v>51</v>
      </c>
      <c r="O20" s="122">
        <v>1296</v>
      </c>
      <c r="P20" s="127">
        <v>15993</v>
      </c>
      <c r="Q20" s="127">
        <v>15993</v>
      </c>
      <c r="R20" s="127" t="s">
        <v>112</v>
      </c>
      <c r="S20" s="121" t="s">
        <v>172</v>
      </c>
    </row>
    <row r="21" spans="1:19" s="34" customFormat="1" ht="45" customHeight="1" x14ac:dyDescent="0.2">
      <c r="A21" s="148"/>
      <c r="B21" s="126" t="s">
        <v>206</v>
      </c>
      <c r="C21" s="147">
        <v>12240</v>
      </c>
      <c r="D21" s="122" t="s">
        <v>112</v>
      </c>
      <c r="E21" s="127" t="s">
        <v>112</v>
      </c>
      <c r="F21" s="122">
        <v>5129</v>
      </c>
      <c r="G21" s="122">
        <v>6795</v>
      </c>
      <c r="H21" s="122" t="s">
        <v>112</v>
      </c>
      <c r="I21" s="127">
        <v>316</v>
      </c>
      <c r="J21" s="127" t="s">
        <v>112</v>
      </c>
      <c r="K21" s="123">
        <v>316</v>
      </c>
      <c r="L21" s="124">
        <v>667</v>
      </c>
      <c r="M21" s="127" t="s">
        <v>112</v>
      </c>
      <c r="N21" s="127" t="s">
        <v>112</v>
      </c>
      <c r="O21" s="122" t="s">
        <v>112</v>
      </c>
      <c r="P21" s="122">
        <v>3189</v>
      </c>
      <c r="Q21" s="122">
        <v>3189</v>
      </c>
      <c r="R21" s="122" t="s">
        <v>112</v>
      </c>
      <c r="S21" s="121" t="s">
        <v>174</v>
      </c>
    </row>
    <row r="22" spans="1:19" s="34" customFormat="1" ht="45" customHeight="1" x14ac:dyDescent="0.2">
      <c r="A22" s="121"/>
      <c r="B22" s="126" t="s">
        <v>207</v>
      </c>
      <c r="C22" s="147">
        <v>3303</v>
      </c>
      <c r="D22" s="149">
        <v>23</v>
      </c>
      <c r="E22" s="122">
        <v>7</v>
      </c>
      <c r="F22" s="127" t="s">
        <v>112</v>
      </c>
      <c r="G22" s="122">
        <v>280</v>
      </c>
      <c r="H22" s="122">
        <v>49</v>
      </c>
      <c r="I22" s="127">
        <v>2944</v>
      </c>
      <c r="J22" s="127">
        <v>1663</v>
      </c>
      <c r="K22" s="123">
        <v>1281</v>
      </c>
      <c r="L22" s="124">
        <v>4320</v>
      </c>
      <c r="M22" s="127" t="s">
        <v>112</v>
      </c>
      <c r="N22" s="127" t="s">
        <v>112</v>
      </c>
      <c r="O22" s="122" t="s">
        <v>112</v>
      </c>
      <c r="P22" s="122" t="s">
        <v>112</v>
      </c>
      <c r="Q22" s="122" t="s">
        <v>112</v>
      </c>
      <c r="R22" s="122" t="s">
        <v>112</v>
      </c>
      <c r="S22" s="121" t="s">
        <v>176</v>
      </c>
    </row>
    <row r="23" spans="1:19" s="34" customFormat="1" ht="45" customHeight="1" x14ac:dyDescent="0.2">
      <c r="A23" s="121"/>
      <c r="B23" s="126" t="s">
        <v>208</v>
      </c>
      <c r="C23" s="147">
        <v>4785791</v>
      </c>
      <c r="D23" s="147">
        <v>1584597</v>
      </c>
      <c r="E23" s="122">
        <v>181120</v>
      </c>
      <c r="F23" s="122">
        <v>290697</v>
      </c>
      <c r="G23" s="122">
        <v>997951</v>
      </c>
      <c r="H23" s="122">
        <v>1062724</v>
      </c>
      <c r="I23" s="127">
        <v>668702</v>
      </c>
      <c r="J23" s="127">
        <v>437037</v>
      </c>
      <c r="K23" s="123">
        <v>231665</v>
      </c>
      <c r="L23" s="124">
        <v>87853</v>
      </c>
      <c r="M23" s="122">
        <v>30329</v>
      </c>
      <c r="N23" s="122">
        <v>2500</v>
      </c>
      <c r="O23" s="122">
        <v>44</v>
      </c>
      <c r="P23" s="122">
        <v>447324</v>
      </c>
      <c r="Q23" s="122">
        <v>416758</v>
      </c>
      <c r="R23" s="122">
        <v>30566</v>
      </c>
      <c r="S23" s="121" t="s">
        <v>178</v>
      </c>
    </row>
    <row r="24" spans="1:19" s="34" customFormat="1" ht="45" customHeight="1" x14ac:dyDescent="0.2">
      <c r="A24" s="324" t="s">
        <v>209</v>
      </c>
      <c r="B24" s="326"/>
      <c r="C24" s="154">
        <v>4198653</v>
      </c>
      <c r="D24" s="154">
        <v>852701</v>
      </c>
      <c r="E24" s="155">
        <v>463501</v>
      </c>
      <c r="F24" s="155">
        <v>347706</v>
      </c>
      <c r="G24" s="155">
        <v>1180430</v>
      </c>
      <c r="H24" s="155">
        <v>646755</v>
      </c>
      <c r="I24" s="156">
        <v>707560</v>
      </c>
      <c r="J24" s="156">
        <v>420845</v>
      </c>
      <c r="K24" s="157">
        <v>286715</v>
      </c>
      <c r="L24" s="158">
        <v>319084</v>
      </c>
      <c r="M24" s="155">
        <v>45564</v>
      </c>
      <c r="N24" s="155">
        <v>10059</v>
      </c>
      <c r="O24" s="155">
        <v>10734</v>
      </c>
      <c r="P24" s="155">
        <v>1417448</v>
      </c>
      <c r="Q24" s="155">
        <v>939673</v>
      </c>
      <c r="R24" s="155">
        <v>477775</v>
      </c>
      <c r="S24" s="159" t="s">
        <v>180</v>
      </c>
    </row>
    <row r="25" spans="1:19" s="34" customFormat="1" ht="15" customHeight="1" thickBot="1" x14ac:dyDescent="0.25">
      <c r="A25" s="327"/>
      <c r="B25" s="328"/>
      <c r="C25" s="160"/>
      <c r="D25" s="160"/>
      <c r="E25" s="161"/>
      <c r="F25" s="161"/>
      <c r="G25" s="161"/>
      <c r="H25" s="161"/>
      <c r="I25" s="162"/>
      <c r="J25" s="162"/>
      <c r="K25" s="163"/>
      <c r="L25" s="164"/>
      <c r="M25" s="161"/>
      <c r="N25" s="161"/>
      <c r="O25" s="161"/>
      <c r="P25" s="161"/>
      <c r="Q25" s="161"/>
      <c r="R25" s="161"/>
      <c r="S25" s="165"/>
    </row>
    <row r="26" spans="1:19" ht="18.75" customHeight="1" x14ac:dyDescent="0.2">
      <c r="A26" s="166" t="s">
        <v>9</v>
      </c>
      <c r="S26" s="167" t="s">
        <v>9</v>
      </c>
    </row>
    <row r="78" ht="5.25" customHeight="1" x14ac:dyDescent="0.2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66"/>
  <sheetViews>
    <sheetView zoomScaleNormal="100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8" defaultRowHeight="12" x14ac:dyDescent="0.2"/>
  <cols>
    <col min="1" max="1" width="3.26953125" style="9" customWidth="1"/>
    <col min="2" max="2" width="3.7265625" style="62" customWidth="1"/>
    <col min="3" max="3" width="15" style="138" customWidth="1"/>
    <col min="4" max="12" width="9.7265625" style="9" customWidth="1"/>
    <col min="13" max="13" width="10.26953125" style="9" customWidth="1"/>
    <col min="14" max="19" width="9.7265625" style="9" customWidth="1"/>
    <col min="20" max="20" width="4.6328125" style="9" customWidth="1"/>
    <col min="21" max="21" width="22.90625" style="9" customWidth="1"/>
    <col min="22" max="16384" width="8" style="9"/>
  </cols>
  <sheetData>
    <row r="1" spans="1:21" s="2" customFormat="1" ht="18.75" customHeight="1" thickBot="1" x14ac:dyDescent="0.25">
      <c r="A1" s="168" t="s">
        <v>210</v>
      </c>
      <c r="B1" s="169"/>
      <c r="C1" s="170"/>
      <c r="D1" s="171"/>
      <c r="E1" s="172"/>
      <c r="F1" s="173"/>
      <c r="G1" s="174"/>
      <c r="H1" s="4"/>
      <c r="I1" s="89"/>
      <c r="J1" s="168"/>
      <c r="K1" s="168"/>
      <c r="L1" s="168"/>
      <c r="M1" s="168"/>
      <c r="N1" s="168"/>
      <c r="O1" s="168"/>
      <c r="Q1" s="168"/>
      <c r="R1" s="168"/>
      <c r="S1" s="168"/>
      <c r="T1" s="168"/>
      <c r="U1" s="175" t="s">
        <v>115</v>
      </c>
    </row>
    <row r="2" spans="1:21" s="34" customFormat="1" ht="11.25" customHeight="1" x14ac:dyDescent="0.2">
      <c r="A2" s="333" t="s">
        <v>211</v>
      </c>
      <c r="B2" s="333"/>
      <c r="C2" s="334"/>
      <c r="D2" s="176"/>
      <c r="E2" s="177"/>
      <c r="F2" s="177"/>
      <c r="G2" s="177"/>
      <c r="H2" s="177"/>
      <c r="I2" s="177"/>
      <c r="J2" s="177"/>
      <c r="K2" s="177"/>
      <c r="L2" s="177"/>
      <c r="M2" s="178"/>
      <c r="N2" s="176"/>
      <c r="O2" s="176"/>
      <c r="P2" s="179"/>
      <c r="Q2" s="176"/>
      <c r="R2" s="180"/>
      <c r="S2" s="180"/>
      <c r="T2" s="339" t="s">
        <v>212</v>
      </c>
      <c r="U2" s="340"/>
    </row>
    <row r="3" spans="1:21" s="34" customFormat="1" ht="11.25" customHeight="1" x14ac:dyDescent="0.2">
      <c r="A3" s="335"/>
      <c r="B3" s="335"/>
      <c r="C3" s="336"/>
      <c r="D3" s="181" t="s">
        <v>117</v>
      </c>
      <c r="E3" s="181" t="s">
        <v>213</v>
      </c>
      <c r="F3" s="181" t="s">
        <v>119</v>
      </c>
      <c r="G3" s="181" t="s">
        <v>214</v>
      </c>
      <c r="H3" s="181" t="s">
        <v>121</v>
      </c>
      <c r="I3" s="181" t="s">
        <v>122</v>
      </c>
      <c r="J3" s="181" t="s">
        <v>215</v>
      </c>
      <c r="K3" s="182"/>
      <c r="L3" s="183"/>
      <c r="M3" s="184" t="s">
        <v>124</v>
      </c>
      <c r="N3" s="181" t="s">
        <v>216</v>
      </c>
      <c r="O3" s="181" t="s">
        <v>217</v>
      </c>
      <c r="P3" s="185" t="s">
        <v>218</v>
      </c>
      <c r="Q3" s="181" t="s">
        <v>219</v>
      </c>
      <c r="R3" s="182"/>
      <c r="S3" s="182"/>
      <c r="T3" s="341"/>
      <c r="U3" s="342"/>
    </row>
    <row r="4" spans="1:21" s="34" customFormat="1" ht="11.25" customHeight="1" x14ac:dyDescent="0.2">
      <c r="A4" s="335"/>
      <c r="B4" s="335"/>
      <c r="C4" s="336"/>
      <c r="D4" s="181" t="s">
        <v>129</v>
      </c>
      <c r="E4" s="181" t="s">
        <v>220</v>
      </c>
      <c r="F4" s="181" t="s">
        <v>220</v>
      </c>
      <c r="G4" s="181" t="s">
        <v>221</v>
      </c>
      <c r="H4" s="181"/>
      <c r="I4" s="181"/>
      <c r="J4" s="181" t="s">
        <v>220</v>
      </c>
      <c r="K4" s="104" t="s">
        <v>131</v>
      </c>
      <c r="L4" s="110" t="s">
        <v>132</v>
      </c>
      <c r="M4" s="184"/>
      <c r="N4" s="181"/>
      <c r="O4" s="181"/>
      <c r="P4" s="185"/>
      <c r="Q4" s="181"/>
      <c r="R4" s="185" t="s">
        <v>222</v>
      </c>
      <c r="S4" s="181" t="s">
        <v>223</v>
      </c>
      <c r="T4" s="341"/>
      <c r="U4" s="342"/>
    </row>
    <row r="5" spans="1:21" s="34" customFormat="1" ht="22.5" customHeight="1" x14ac:dyDescent="0.2">
      <c r="A5" s="337"/>
      <c r="B5" s="337"/>
      <c r="C5" s="338"/>
      <c r="D5" s="186" t="s">
        <v>224</v>
      </c>
      <c r="E5" s="186" t="s">
        <v>225</v>
      </c>
      <c r="F5" s="186" t="s">
        <v>226</v>
      </c>
      <c r="G5" s="186" t="s">
        <v>227</v>
      </c>
      <c r="H5" s="186" t="s">
        <v>228</v>
      </c>
      <c r="I5" s="186" t="s">
        <v>229</v>
      </c>
      <c r="J5" s="186" t="s">
        <v>230</v>
      </c>
      <c r="K5" s="186" t="s">
        <v>231</v>
      </c>
      <c r="L5" s="187" t="s">
        <v>232</v>
      </c>
      <c r="M5" s="188" t="s">
        <v>233</v>
      </c>
      <c r="N5" s="186" t="s">
        <v>234</v>
      </c>
      <c r="O5" s="186" t="s">
        <v>235</v>
      </c>
      <c r="P5" s="186" t="s">
        <v>236</v>
      </c>
      <c r="Q5" s="186" t="s">
        <v>237</v>
      </c>
      <c r="R5" s="189" t="s">
        <v>183</v>
      </c>
      <c r="S5" s="190"/>
      <c r="T5" s="343"/>
      <c r="U5" s="344"/>
    </row>
    <row r="6" spans="1:21" s="34" customFormat="1" ht="22.5" customHeight="1" x14ac:dyDescent="0.2">
      <c r="A6" s="191"/>
      <c r="B6" s="191"/>
      <c r="C6" s="192"/>
      <c r="D6" s="156"/>
      <c r="E6" s="156"/>
      <c r="F6" s="156"/>
      <c r="G6" s="193"/>
      <c r="H6" s="156"/>
      <c r="I6" s="156"/>
      <c r="J6" s="156"/>
      <c r="K6" s="156"/>
      <c r="L6" s="194"/>
      <c r="M6" s="195"/>
      <c r="N6" s="156"/>
      <c r="O6" s="156"/>
      <c r="P6" s="156"/>
      <c r="Q6" s="156"/>
      <c r="R6" s="156"/>
      <c r="S6" s="156"/>
      <c r="T6" s="196"/>
      <c r="U6" s="197"/>
    </row>
    <row r="7" spans="1:21" s="34" customFormat="1" ht="22.5" customHeight="1" x14ac:dyDescent="0.2">
      <c r="A7" s="345" t="s">
        <v>238</v>
      </c>
      <c r="B7" s="346"/>
      <c r="C7" s="347"/>
      <c r="D7" s="156">
        <v>3033272</v>
      </c>
      <c r="E7" s="156">
        <v>140953</v>
      </c>
      <c r="F7" s="156">
        <v>2216749</v>
      </c>
      <c r="G7" s="193">
        <v>19958</v>
      </c>
      <c r="H7" s="156">
        <v>450893</v>
      </c>
      <c r="I7" s="156">
        <v>23256</v>
      </c>
      <c r="J7" s="156">
        <v>181463</v>
      </c>
      <c r="K7" s="156" t="s">
        <v>112</v>
      </c>
      <c r="L7" s="194">
        <v>181463</v>
      </c>
      <c r="M7" s="195">
        <v>9316</v>
      </c>
      <c r="N7" s="156">
        <v>1514</v>
      </c>
      <c r="O7" s="156">
        <v>225</v>
      </c>
      <c r="P7" s="156">
        <v>552</v>
      </c>
      <c r="Q7" s="156">
        <v>994863</v>
      </c>
      <c r="R7" s="156">
        <v>834294</v>
      </c>
      <c r="S7" s="156">
        <v>160569</v>
      </c>
      <c r="T7" s="348" t="s">
        <v>239</v>
      </c>
      <c r="U7" s="346"/>
    </row>
    <row r="8" spans="1:21" s="34" customFormat="1" ht="22.5" customHeight="1" x14ac:dyDescent="0.2">
      <c r="A8" s="329" t="s">
        <v>240</v>
      </c>
      <c r="B8" s="330"/>
      <c r="C8" s="331"/>
      <c r="D8" s="156">
        <v>2733140</v>
      </c>
      <c r="E8" s="156">
        <v>140953</v>
      </c>
      <c r="F8" s="156">
        <v>1916641</v>
      </c>
      <c r="G8" s="193">
        <v>19958</v>
      </c>
      <c r="H8" s="156">
        <v>450893</v>
      </c>
      <c r="I8" s="156">
        <v>23232</v>
      </c>
      <c r="J8" s="156">
        <v>181463</v>
      </c>
      <c r="K8" s="156" t="s">
        <v>112</v>
      </c>
      <c r="L8" s="194">
        <v>181463</v>
      </c>
      <c r="M8" s="195">
        <v>8216</v>
      </c>
      <c r="N8" s="156">
        <v>1514</v>
      </c>
      <c r="O8" s="156">
        <v>144</v>
      </c>
      <c r="P8" s="156">
        <v>273</v>
      </c>
      <c r="Q8" s="156">
        <v>30269</v>
      </c>
      <c r="R8" s="156">
        <v>30269</v>
      </c>
      <c r="S8" s="156" t="s">
        <v>112</v>
      </c>
      <c r="T8" s="332" t="s">
        <v>241</v>
      </c>
      <c r="U8" s="330"/>
    </row>
    <row r="9" spans="1:21" s="34" customFormat="1" ht="22.5" customHeight="1" x14ac:dyDescent="0.2">
      <c r="A9" s="191"/>
      <c r="B9" s="191">
        <v>103</v>
      </c>
      <c r="C9" s="192" t="s">
        <v>242</v>
      </c>
      <c r="D9" s="156">
        <v>709895</v>
      </c>
      <c r="E9" s="156">
        <v>140953</v>
      </c>
      <c r="F9" s="156">
        <v>184798</v>
      </c>
      <c r="G9" s="193" t="s">
        <v>112</v>
      </c>
      <c r="H9" s="156">
        <v>297510</v>
      </c>
      <c r="I9" s="156">
        <v>20363</v>
      </c>
      <c r="J9" s="156">
        <v>66271</v>
      </c>
      <c r="K9" s="156" t="s">
        <v>112</v>
      </c>
      <c r="L9" s="194">
        <v>66271</v>
      </c>
      <c r="M9" s="195">
        <v>2664</v>
      </c>
      <c r="N9" s="156">
        <v>1514</v>
      </c>
      <c r="O9" s="156" t="s">
        <v>112</v>
      </c>
      <c r="P9" s="156" t="s">
        <v>112</v>
      </c>
      <c r="Q9" s="156" t="s">
        <v>112</v>
      </c>
      <c r="R9" s="156" t="s">
        <v>112</v>
      </c>
      <c r="S9" s="156" t="s">
        <v>112</v>
      </c>
      <c r="T9" s="196"/>
      <c r="U9" s="197" t="s">
        <v>243</v>
      </c>
    </row>
    <row r="10" spans="1:21" s="34" customFormat="1" ht="22.5" customHeight="1" x14ac:dyDescent="0.2">
      <c r="A10" s="191"/>
      <c r="B10" s="191">
        <v>105</v>
      </c>
      <c r="C10" s="192" t="s">
        <v>244</v>
      </c>
      <c r="D10" s="156">
        <v>173341</v>
      </c>
      <c r="E10" s="156" t="s">
        <v>112</v>
      </c>
      <c r="F10" s="156" t="s">
        <v>112</v>
      </c>
      <c r="G10" s="193">
        <v>19958</v>
      </c>
      <c r="H10" s="156">
        <v>153383</v>
      </c>
      <c r="I10" s="156" t="s">
        <v>112</v>
      </c>
      <c r="J10" s="156" t="s">
        <v>112</v>
      </c>
      <c r="K10" s="156" t="s">
        <v>112</v>
      </c>
      <c r="L10" s="194" t="s">
        <v>112</v>
      </c>
      <c r="M10" s="195">
        <v>3075</v>
      </c>
      <c r="N10" s="156" t="s">
        <v>112</v>
      </c>
      <c r="O10" s="156" t="s">
        <v>112</v>
      </c>
      <c r="P10" s="156" t="s">
        <v>112</v>
      </c>
      <c r="Q10" s="156" t="s">
        <v>112</v>
      </c>
      <c r="R10" s="156" t="s">
        <v>112</v>
      </c>
      <c r="S10" s="156" t="s">
        <v>112</v>
      </c>
      <c r="T10" s="196"/>
      <c r="U10" s="197" t="s">
        <v>245</v>
      </c>
    </row>
    <row r="11" spans="1:21" s="34" customFormat="1" ht="22.5" customHeight="1" x14ac:dyDescent="0.2">
      <c r="A11" s="191"/>
      <c r="B11" s="191">
        <v>106</v>
      </c>
      <c r="C11" s="192" t="s">
        <v>246</v>
      </c>
      <c r="D11" s="156" t="s">
        <v>112</v>
      </c>
      <c r="E11" s="156" t="s">
        <v>112</v>
      </c>
      <c r="F11" s="156" t="s">
        <v>112</v>
      </c>
      <c r="G11" s="193" t="s">
        <v>112</v>
      </c>
      <c r="H11" s="156" t="s">
        <v>112</v>
      </c>
      <c r="I11" s="156" t="s">
        <v>112</v>
      </c>
      <c r="J11" s="156" t="s">
        <v>112</v>
      </c>
      <c r="K11" s="156" t="s">
        <v>112</v>
      </c>
      <c r="L11" s="194" t="s">
        <v>112</v>
      </c>
      <c r="M11" s="195">
        <v>47</v>
      </c>
      <c r="N11" s="156" t="s">
        <v>112</v>
      </c>
      <c r="O11" s="156" t="s">
        <v>112</v>
      </c>
      <c r="P11" s="156" t="s">
        <v>112</v>
      </c>
      <c r="Q11" s="156" t="s">
        <v>112</v>
      </c>
      <c r="R11" s="156" t="s">
        <v>112</v>
      </c>
      <c r="S11" s="156" t="s">
        <v>112</v>
      </c>
      <c r="T11" s="196"/>
      <c r="U11" s="197" t="s">
        <v>247</v>
      </c>
    </row>
    <row r="12" spans="1:21" s="34" customFormat="1" ht="22.5" customHeight="1" x14ac:dyDescent="0.2">
      <c r="A12" s="191"/>
      <c r="B12" s="191">
        <v>108</v>
      </c>
      <c r="C12" s="192" t="s">
        <v>248</v>
      </c>
      <c r="D12" s="156" t="s">
        <v>112</v>
      </c>
      <c r="E12" s="156" t="s">
        <v>112</v>
      </c>
      <c r="F12" s="156" t="s">
        <v>112</v>
      </c>
      <c r="G12" s="193" t="s">
        <v>112</v>
      </c>
      <c r="H12" s="156" t="s">
        <v>112</v>
      </c>
      <c r="I12" s="156" t="s">
        <v>112</v>
      </c>
      <c r="J12" s="156" t="s">
        <v>112</v>
      </c>
      <c r="K12" s="156" t="s">
        <v>112</v>
      </c>
      <c r="L12" s="194" t="s">
        <v>112</v>
      </c>
      <c r="M12" s="195">
        <v>57</v>
      </c>
      <c r="N12" s="156" t="s">
        <v>112</v>
      </c>
      <c r="O12" s="156" t="s">
        <v>112</v>
      </c>
      <c r="P12" s="156" t="s">
        <v>112</v>
      </c>
      <c r="Q12" s="156" t="s">
        <v>112</v>
      </c>
      <c r="R12" s="156" t="s">
        <v>112</v>
      </c>
      <c r="S12" s="156" t="s">
        <v>112</v>
      </c>
      <c r="T12" s="196"/>
      <c r="U12" s="197" t="s">
        <v>249</v>
      </c>
    </row>
    <row r="13" spans="1:21" s="34" customFormat="1" ht="22.5" customHeight="1" x14ac:dyDescent="0.2">
      <c r="A13" s="191"/>
      <c r="B13" s="191">
        <v>111</v>
      </c>
      <c r="C13" s="192" t="s">
        <v>250</v>
      </c>
      <c r="D13" s="156" t="s">
        <v>112</v>
      </c>
      <c r="E13" s="156" t="s">
        <v>112</v>
      </c>
      <c r="F13" s="156" t="s">
        <v>112</v>
      </c>
      <c r="G13" s="193" t="s">
        <v>112</v>
      </c>
      <c r="H13" s="156" t="s">
        <v>112</v>
      </c>
      <c r="I13" s="156" t="s">
        <v>112</v>
      </c>
      <c r="J13" s="156" t="s">
        <v>112</v>
      </c>
      <c r="K13" s="156" t="s">
        <v>112</v>
      </c>
      <c r="L13" s="194" t="s">
        <v>112</v>
      </c>
      <c r="M13" s="195">
        <v>8</v>
      </c>
      <c r="N13" s="156" t="s">
        <v>112</v>
      </c>
      <c r="O13" s="156">
        <v>130</v>
      </c>
      <c r="P13" s="156" t="s">
        <v>112</v>
      </c>
      <c r="Q13" s="156" t="s">
        <v>112</v>
      </c>
      <c r="R13" s="156" t="s">
        <v>112</v>
      </c>
      <c r="S13" s="156" t="s">
        <v>112</v>
      </c>
      <c r="T13" s="196"/>
      <c r="U13" s="197" t="s">
        <v>251</v>
      </c>
    </row>
    <row r="14" spans="1:21" s="34" customFormat="1" ht="22.5" customHeight="1" x14ac:dyDescent="0.2">
      <c r="A14" s="191"/>
      <c r="B14" s="191">
        <v>112</v>
      </c>
      <c r="C14" s="192" t="s">
        <v>252</v>
      </c>
      <c r="D14" s="156">
        <v>47546</v>
      </c>
      <c r="E14" s="156" t="s">
        <v>112</v>
      </c>
      <c r="F14" s="156">
        <v>47546</v>
      </c>
      <c r="G14" s="193" t="s">
        <v>112</v>
      </c>
      <c r="H14" s="156" t="s">
        <v>112</v>
      </c>
      <c r="I14" s="156" t="s">
        <v>112</v>
      </c>
      <c r="J14" s="156" t="s">
        <v>112</v>
      </c>
      <c r="K14" s="156" t="s">
        <v>112</v>
      </c>
      <c r="L14" s="194" t="s">
        <v>112</v>
      </c>
      <c r="M14" s="195">
        <v>2363</v>
      </c>
      <c r="N14" s="156" t="s">
        <v>112</v>
      </c>
      <c r="O14" s="156">
        <v>14</v>
      </c>
      <c r="P14" s="156" t="s">
        <v>112</v>
      </c>
      <c r="Q14" s="156" t="s">
        <v>112</v>
      </c>
      <c r="R14" s="156" t="s">
        <v>112</v>
      </c>
      <c r="S14" s="156" t="s">
        <v>112</v>
      </c>
      <c r="T14" s="196"/>
      <c r="U14" s="197" t="s">
        <v>253</v>
      </c>
    </row>
    <row r="15" spans="1:21" s="34" customFormat="1" ht="22.5" customHeight="1" x14ac:dyDescent="0.2">
      <c r="A15" s="191"/>
      <c r="B15" s="191">
        <v>113</v>
      </c>
      <c r="C15" s="192" t="s">
        <v>44</v>
      </c>
      <c r="D15" s="156">
        <v>122756</v>
      </c>
      <c r="E15" s="156" t="s">
        <v>112</v>
      </c>
      <c r="F15" s="156">
        <v>4695</v>
      </c>
      <c r="G15" s="193" t="s">
        <v>112</v>
      </c>
      <c r="H15" s="156" t="s">
        <v>112</v>
      </c>
      <c r="I15" s="156">
        <v>2869</v>
      </c>
      <c r="J15" s="156">
        <v>115192</v>
      </c>
      <c r="K15" s="156" t="s">
        <v>112</v>
      </c>
      <c r="L15" s="194">
        <v>115192</v>
      </c>
      <c r="M15" s="195" t="s">
        <v>112</v>
      </c>
      <c r="N15" s="156" t="s">
        <v>112</v>
      </c>
      <c r="O15" s="156" t="s">
        <v>112</v>
      </c>
      <c r="P15" s="156">
        <v>273</v>
      </c>
      <c r="Q15" s="156" t="s">
        <v>112</v>
      </c>
      <c r="R15" s="156" t="s">
        <v>112</v>
      </c>
      <c r="S15" s="156" t="s">
        <v>112</v>
      </c>
      <c r="T15" s="196"/>
      <c r="U15" s="197" t="s">
        <v>45</v>
      </c>
    </row>
    <row r="16" spans="1:21" s="34" customFormat="1" ht="22.5" customHeight="1" x14ac:dyDescent="0.2">
      <c r="A16" s="191"/>
      <c r="B16" s="191">
        <v>123</v>
      </c>
      <c r="C16" s="192" t="s">
        <v>254</v>
      </c>
      <c r="D16" s="156" t="s">
        <v>112</v>
      </c>
      <c r="E16" s="156" t="s">
        <v>112</v>
      </c>
      <c r="F16" s="156" t="s">
        <v>112</v>
      </c>
      <c r="G16" s="193" t="s">
        <v>112</v>
      </c>
      <c r="H16" s="156" t="s">
        <v>112</v>
      </c>
      <c r="I16" s="156" t="s">
        <v>112</v>
      </c>
      <c r="J16" s="156" t="s">
        <v>112</v>
      </c>
      <c r="K16" s="156" t="s">
        <v>112</v>
      </c>
      <c r="L16" s="194" t="s">
        <v>112</v>
      </c>
      <c r="M16" s="195">
        <v>2</v>
      </c>
      <c r="N16" s="156" t="s">
        <v>112</v>
      </c>
      <c r="O16" s="156" t="s">
        <v>112</v>
      </c>
      <c r="P16" s="156" t="s">
        <v>112</v>
      </c>
      <c r="Q16" s="156" t="s">
        <v>112</v>
      </c>
      <c r="R16" s="156" t="s">
        <v>112</v>
      </c>
      <c r="S16" s="156" t="s">
        <v>112</v>
      </c>
      <c r="T16" s="196"/>
      <c r="U16" s="197" t="s">
        <v>255</v>
      </c>
    </row>
    <row r="17" spans="1:21" s="34" customFormat="1" ht="22.5" customHeight="1" x14ac:dyDescent="0.2">
      <c r="A17" s="191"/>
      <c r="B17" s="191">
        <v>135</v>
      </c>
      <c r="C17" s="192" t="s">
        <v>256</v>
      </c>
      <c r="D17" s="156">
        <v>111749</v>
      </c>
      <c r="E17" s="156" t="s">
        <v>112</v>
      </c>
      <c r="F17" s="156">
        <v>111749</v>
      </c>
      <c r="G17" s="193" t="s">
        <v>112</v>
      </c>
      <c r="H17" s="156" t="s">
        <v>112</v>
      </c>
      <c r="I17" s="156" t="s">
        <v>112</v>
      </c>
      <c r="J17" s="156" t="s">
        <v>112</v>
      </c>
      <c r="K17" s="156" t="s">
        <v>112</v>
      </c>
      <c r="L17" s="194" t="s">
        <v>112</v>
      </c>
      <c r="M17" s="195" t="s">
        <v>112</v>
      </c>
      <c r="N17" s="156" t="s">
        <v>112</v>
      </c>
      <c r="O17" s="156" t="s">
        <v>112</v>
      </c>
      <c r="P17" s="156" t="s">
        <v>112</v>
      </c>
      <c r="Q17" s="156" t="s">
        <v>112</v>
      </c>
      <c r="R17" s="156" t="s">
        <v>112</v>
      </c>
      <c r="S17" s="156" t="s">
        <v>112</v>
      </c>
      <c r="T17" s="196"/>
      <c r="U17" s="197" t="s">
        <v>257</v>
      </c>
    </row>
    <row r="18" spans="1:21" s="34" customFormat="1" ht="22.5" customHeight="1" x14ac:dyDescent="0.2">
      <c r="A18" s="191"/>
      <c r="B18" s="191">
        <v>137</v>
      </c>
      <c r="C18" s="192" t="s">
        <v>12</v>
      </c>
      <c r="D18" s="156">
        <v>147149</v>
      </c>
      <c r="E18" s="156" t="s">
        <v>112</v>
      </c>
      <c r="F18" s="156">
        <v>147149</v>
      </c>
      <c r="G18" s="193" t="s">
        <v>112</v>
      </c>
      <c r="H18" s="156" t="s">
        <v>112</v>
      </c>
      <c r="I18" s="156" t="s">
        <v>112</v>
      </c>
      <c r="J18" s="156" t="s">
        <v>112</v>
      </c>
      <c r="K18" s="156" t="s">
        <v>112</v>
      </c>
      <c r="L18" s="194" t="s">
        <v>112</v>
      </c>
      <c r="M18" s="195" t="s">
        <v>112</v>
      </c>
      <c r="N18" s="156" t="s">
        <v>112</v>
      </c>
      <c r="O18" s="156" t="s">
        <v>112</v>
      </c>
      <c r="P18" s="156" t="s">
        <v>112</v>
      </c>
      <c r="Q18" s="156" t="s">
        <v>112</v>
      </c>
      <c r="R18" s="156" t="s">
        <v>112</v>
      </c>
      <c r="S18" s="156" t="s">
        <v>112</v>
      </c>
      <c r="T18" s="196"/>
      <c r="U18" s="197" t="s">
        <v>13</v>
      </c>
    </row>
    <row r="19" spans="1:21" s="34" customFormat="1" ht="22.5" customHeight="1" x14ac:dyDescent="0.2">
      <c r="A19" s="191"/>
      <c r="B19" s="191">
        <v>138</v>
      </c>
      <c r="C19" s="192" t="s">
        <v>20</v>
      </c>
      <c r="D19" s="156">
        <v>391073</v>
      </c>
      <c r="E19" s="156" t="s">
        <v>112</v>
      </c>
      <c r="F19" s="156">
        <v>391073</v>
      </c>
      <c r="G19" s="193" t="s">
        <v>112</v>
      </c>
      <c r="H19" s="156" t="s">
        <v>112</v>
      </c>
      <c r="I19" s="156" t="s">
        <v>112</v>
      </c>
      <c r="J19" s="156" t="s">
        <v>112</v>
      </c>
      <c r="K19" s="156" t="s">
        <v>112</v>
      </c>
      <c r="L19" s="194" t="s">
        <v>112</v>
      </c>
      <c r="M19" s="195" t="s">
        <v>112</v>
      </c>
      <c r="N19" s="156" t="s">
        <v>112</v>
      </c>
      <c r="O19" s="156" t="s">
        <v>112</v>
      </c>
      <c r="P19" s="156" t="s">
        <v>112</v>
      </c>
      <c r="Q19" s="156">
        <v>30269</v>
      </c>
      <c r="R19" s="156">
        <v>30269</v>
      </c>
      <c r="S19" s="156" t="s">
        <v>112</v>
      </c>
      <c r="T19" s="196"/>
      <c r="U19" s="197" t="s">
        <v>21</v>
      </c>
    </row>
    <row r="20" spans="1:21" s="34" customFormat="1" ht="22.5" customHeight="1" x14ac:dyDescent="0.2">
      <c r="A20" s="191"/>
      <c r="B20" s="191">
        <v>140</v>
      </c>
      <c r="C20" s="192" t="s">
        <v>26</v>
      </c>
      <c r="D20" s="156">
        <v>318217</v>
      </c>
      <c r="E20" s="156" t="s">
        <v>112</v>
      </c>
      <c r="F20" s="156">
        <v>318217</v>
      </c>
      <c r="G20" s="193" t="s">
        <v>112</v>
      </c>
      <c r="H20" s="156" t="s">
        <v>112</v>
      </c>
      <c r="I20" s="156" t="s">
        <v>112</v>
      </c>
      <c r="J20" s="156" t="s">
        <v>112</v>
      </c>
      <c r="K20" s="156" t="s">
        <v>112</v>
      </c>
      <c r="L20" s="194" t="s">
        <v>112</v>
      </c>
      <c r="M20" s="195" t="s">
        <v>112</v>
      </c>
      <c r="N20" s="156" t="s">
        <v>112</v>
      </c>
      <c r="O20" s="156" t="s">
        <v>112</v>
      </c>
      <c r="P20" s="156" t="s">
        <v>112</v>
      </c>
      <c r="Q20" s="156" t="s">
        <v>112</v>
      </c>
      <c r="R20" s="156" t="s">
        <v>112</v>
      </c>
      <c r="S20" s="156" t="s">
        <v>112</v>
      </c>
      <c r="T20" s="196"/>
      <c r="U20" s="197" t="s">
        <v>27</v>
      </c>
    </row>
    <row r="21" spans="1:21" s="34" customFormat="1" ht="22.5" customHeight="1" x14ac:dyDescent="0.2">
      <c r="A21" s="191"/>
      <c r="B21" s="191">
        <v>147</v>
      </c>
      <c r="C21" s="192" t="s">
        <v>32</v>
      </c>
      <c r="D21" s="156">
        <v>711414</v>
      </c>
      <c r="E21" s="156" t="s">
        <v>112</v>
      </c>
      <c r="F21" s="156">
        <v>711414</v>
      </c>
      <c r="G21" s="193" t="s">
        <v>112</v>
      </c>
      <c r="H21" s="156" t="s">
        <v>112</v>
      </c>
      <c r="I21" s="156" t="s">
        <v>112</v>
      </c>
      <c r="J21" s="156" t="s">
        <v>112</v>
      </c>
      <c r="K21" s="156" t="s">
        <v>112</v>
      </c>
      <c r="L21" s="194" t="s">
        <v>112</v>
      </c>
      <c r="M21" s="195" t="s">
        <v>112</v>
      </c>
      <c r="N21" s="156" t="s">
        <v>112</v>
      </c>
      <c r="O21" s="156" t="s">
        <v>112</v>
      </c>
      <c r="P21" s="156" t="s">
        <v>112</v>
      </c>
      <c r="Q21" s="156" t="s">
        <v>112</v>
      </c>
      <c r="R21" s="156" t="s">
        <v>112</v>
      </c>
      <c r="S21" s="156" t="s">
        <v>112</v>
      </c>
      <c r="T21" s="196"/>
      <c r="U21" s="197" t="s">
        <v>33</v>
      </c>
    </row>
    <row r="22" spans="1:21" s="34" customFormat="1" ht="22.5" customHeight="1" x14ac:dyDescent="0.2">
      <c r="A22" s="329" t="s">
        <v>258</v>
      </c>
      <c r="B22" s="330"/>
      <c r="C22" s="331"/>
      <c r="D22" s="156">
        <v>74663</v>
      </c>
      <c r="E22" s="156" t="s">
        <v>112</v>
      </c>
      <c r="F22" s="156">
        <v>74639</v>
      </c>
      <c r="G22" s="193" t="s">
        <v>112</v>
      </c>
      <c r="H22" s="156" t="s">
        <v>112</v>
      </c>
      <c r="I22" s="156">
        <v>24</v>
      </c>
      <c r="J22" s="156" t="s">
        <v>112</v>
      </c>
      <c r="K22" s="156" t="s">
        <v>112</v>
      </c>
      <c r="L22" s="194" t="s">
        <v>112</v>
      </c>
      <c r="M22" s="195">
        <v>385</v>
      </c>
      <c r="N22" s="156" t="s">
        <v>112</v>
      </c>
      <c r="O22" s="156">
        <v>23</v>
      </c>
      <c r="P22" s="156" t="s">
        <v>112</v>
      </c>
      <c r="Q22" s="156" t="s">
        <v>112</v>
      </c>
      <c r="R22" s="156" t="s">
        <v>112</v>
      </c>
      <c r="S22" s="156" t="s">
        <v>112</v>
      </c>
      <c r="T22" s="332" t="s">
        <v>51</v>
      </c>
      <c r="U22" s="330"/>
    </row>
    <row r="23" spans="1:21" s="34" customFormat="1" ht="22.5" customHeight="1" x14ac:dyDescent="0.2">
      <c r="A23" s="191"/>
      <c r="B23" s="191">
        <v>205</v>
      </c>
      <c r="C23" s="192" t="s">
        <v>259</v>
      </c>
      <c r="D23" s="156" t="s">
        <v>112</v>
      </c>
      <c r="E23" s="156" t="s">
        <v>112</v>
      </c>
      <c r="F23" s="156" t="s">
        <v>112</v>
      </c>
      <c r="G23" s="193" t="s">
        <v>112</v>
      </c>
      <c r="H23" s="156" t="s">
        <v>112</v>
      </c>
      <c r="I23" s="156" t="s">
        <v>112</v>
      </c>
      <c r="J23" s="156" t="s">
        <v>112</v>
      </c>
      <c r="K23" s="156" t="s">
        <v>112</v>
      </c>
      <c r="L23" s="194" t="s">
        <v>112</v>
      </c>
      <c r="M23" s="195">
        <v>3</v>
      </c>
      <c r="N23" s="156" t="s">
        <v>112</v>
      </c>
      <c r="O23" s="156" t="s">
        <v>112</v>
      </c>
      <c r="P23" s="156" t="s">
        <v>112</v>
      </c>
      <c r="Q23" s="156" t="s">
        <v>112</v>
      </c>
      <c r="R23" s="156" t="s">
        <v>112</v>
      </c>
      <c r="S23" s="156" t="s">
        <v>112</v>
      </c>
      <c r="T23" s="196"/>
      <c r="U23" s="197" t="s">
        <v>260</v>
      </c>
    </row>
    <row r="24" spans="1:21" s="34" customFormat="1" ht="22.5" customHeight="1" x14ac:dyDescent="0.2">
      <c r="A24" s="191"/>
      <c r="B24" s="191">
        <v>207</v>
      </c>
      <c r="C24" s="192" t="s">
        <v>261</v>
      </c>
      <c r="D24" s="156">
        <v>24</v>
      </c>
      <c r="E24" s="156" t="s">
        <v>112</v>
      </c>
      <c r="F24" s="156" t="s">
        <v>112</v>
      </c>
      <c r="G24" s="193" t="s">
        <v>112</v>
      </c>
      <c r="H24" s="156" t="s">
        <v>112</v>
      </c>
      <c r="I24" s="156">
        <v>24</v>
      </c>
      <c r="J24" s="156" t="s">
        <v>112</v>
      </c>
      <c r="K24" s="156" t="s">
        <v>112</v>
      </c>
      <c r="L24" s="194" t="s">
        <v>112</v>
      </c>
      <c r="M24" s="195" t="s">
        <v>112</v>
      </c>
      <c r="N24" s="156" t="s">
        <v>112</v>
      </c>
      <c r="O24" s="156">
        <v>18</v>
      </c>
      <c r="P24" s="156" t="s">
        <v>112</v>
      </c>
      <c r="Q24" s="156" t="s">
        <v>112</v>
      </c>
      <c r="R24" s="156" t="s">
        <v>112</v>
      </c>
      <c r="S24" s="156" t="s">
        <v>112</v>
      </c>
      <c r="T24" s="196"/>
      <c r="U24" s="197" t="s">
        <v>262</v>
      </c>
    </row>
    <row r="25" spans="1:21" s="34" customFormat="1" ht="22.5" customHeight="1" x14ac:dyDescent="0.2">
      <c r="A25" s="191"/>
      <c r="B25" s="191">
        <v>210</v>
      </c>
      <c r="C25" s="192" t="s">
        <v>263</v>
      </c>
      <c r="D25" s="156" t="s">
        <v>112</v>
      </c>
      <c r="E25" s="156" t="s">
        <v>112</v>
      </c>
      <c r="F25" s="156" t="s">
        <v>112</v>
      </c>
      <c r="G25" s="193" t="s">
        <v>112</v>
      </c>
      <c r="H25" s="156" t="s">
        <v>112</v>
      </c>
      <c r="I25" s="156" t="s">
        <v>112</v>
      </c>
      <c r="J25" s="156" t="s">
        <v>112</v>
      </c>
      <c r="K25" s="156" t="s">
        <v>112</v>
      </c>
      <c r="L25" s="194" t="s">
        <v>112</v>
      </c>
      <c r="M25" s="195">
        <v>360</v>
      </c>
      <c r="N25" s="156" t="s">
        <v>112</v>
      </c>
      <c r="O25" s="156" t="s">
        <v>112</v>
      </c>
      <c r="P25" s="156" t="s">
        <v>112</v>
      </c>
      <c r="Q25" s="156" t="s">
        <v>112</v>
      </c>
      <c r="R25" s="156" t="s">
        <v>112</v>
      </c>
      <c r="S25" s="156" t="s">
        <v>112</v>
      </c>
      <c r="T25" s="196"/>
      <c r="U25" s="197" t="s">
        <v>264</v>
      </c>
    </row>
    <row r="26" spans="1:21" s="34" customFormat="1" ht="22.5" customHeight="1" x14ac:dyDescent="0.2">
      <c r="A26" s="191"/>
      <c r="B26" s="191">
        <v>213</v>
      </c>
      <c r="C26" s="192" t="s">
        <v>265</v>
      </c>
      <c r="D26" s="156" t="s">
        <v>112</v>
      </c>
      <c r="E26" s="156" t="s">
        <v>112</v>
      </c>
      <c r="F26" s="156" t="s">
        <v>112</v>
      </c>
      <c r="G26" s="193" t="s">
        <v>112</v>
      </c>
      <c r="H26" s="156" t="s">
        <v>112</v>
      </c>
      <c r="I26" s="156" t="s">
        <v>112</v>
      </c>
      <c r="J26" s="156" t="s">
        <v>112</v>
      </c>
      <c r="K26" s="156" t="s">
        <v>112</v>
      </c>
      <c r="L26" s="194" t="s">
        <v>112</v>
      </c>
      <c r="M26" s="195">
        <v>5</v>
      </c>
      <c r="N26" s="156" t="s">
        <v>112</v>
      </c>
      <c r="O26" s="156">
        <v>5</v>
      </c>
      <c r="P26" s="156" t="s">
        <v>112</v>
      </c>
      <c r="Q26" s="156" t="s">
        <v>112</v>
      </c>
      <c r="R26" s="156" t="s">
        <v>112</v>
      </c>
      <c r="S26" s="156" t="s">
        <v>112</v>
      </c>
      <c r="T26" s="196"/>
      <c r="U26" s="197" t="s">
        <v>266</v>
      </c>
    </row>
    <row r="27" spans="1:21" s="34" customFormat="1" ht="22.5" customHeight="1" x14ac:dyDescent="0.2">
      <c r="A27" s="191"/>
      <c r="B27" s="191">
        <v>218</v>
      </c>
      <c r="C27" s="192" t="s">
        <v>267</v>
      </c>
      <c r="D27" s="156">
        <v>74639</v>
      </c>
      <c r="E27" s="156" t="s">
        <v>112</v>
      </c>
      <c r="F27" s="156">
        <v>74639</v>
      </c>
      <c r="G27" s="193" t="s">
        <v>112</v>
      </c>
      <c r="H27" s="156" t="s">
        <v>112</v>
      </c>
      <c r="I27" s="156" t="s">
        <v>112</v>
      </c>
      <c r="J27" s="156" t="s">
        <v>112</v>
      </c>
      <c r="K27" s="156" t="s">
        <v>112</v>
      </c>
      <c r="L27" s="194" t="s">
        <v>112</v>
      </c>
      <c r="M27" s="195" t="s">
        <v>112</v>
      </c>
      <c r="N27" s="156" t="s">
        <v>112</v>
      </c>
      <c r="O27" s="156" t="s">
        <v>112</v>
      </c>
      <c r="P27" s="156" t="s">
        <v>112</v>
      </c>
      <c r="Q27" s="156" t="s">
        <v>112</v>
      </c>
      <c r="R27" s="156" t="s">
        <v>112</v>
      </c>
      <c r="S27" s="156" t="s">
        <v>112</v>
      </c>
      <c r="T27" s="196"/>
      <c r="U27" s="197" t="s">
        <v>268</v>
      </c>
    </row>
    <row r="28" spans="1:21" s="34" customFormat="1" ht="22.5" customHeight="1" x14ac:dyDescent="0.2">
      <c r="A28" s="191"/>
      <c r="B28" s="191">
        <v>220</v>
      </c>
      <c r="C28" s="192" t="s">
        <v>269</v>
      </c>
      <c r="D28" s="156" t="s">
        <v>112</v>
      </c>
      <c r="E28" s="156" t="s">
        <v>112</v>
      </c>
      <c r="F28" s="156" t="s">
        <v>112</v>
      </c>
      <c r="G28" s="193" t="s">
        <v>112</v>
      </c>
      <c r="H28" s="156" t="s">
        <v>112</v>
      </c>
      <c r="I28" s="156" t="s">
        <v>112</v>
      </c>
      <c r="J28" s="156" t="s">
        <v>112</v>
      </c>
      <c r="K28" s="156" t="s">
        <v>112</v>
      </c>
      <c r="L28" s="194" t="s">
        <v>112</v>
      </c>
      <c r="M28" s="195">
        <v>17</v>
      </c>
      <c r="N28" s="156" t="s">
        <v>112</v>
      </c>
      <c r="O28" s="156" t="s">
        <v>112</v>
      </c>
      <c r="P28" s="156" t="s">
        <v>112</v>
      </c>
      <c r="Q28" s="156" t="s">
        <v>112</v>
      </c>
      <c r="R28" s="156" t="s">
        <v>112</v>
      </c>
      <c r="S28" s="156" t="s">
        <v>112</v>
      </c>
      <c r="T28" s="196"/>
      <c r="U28" s="197" t="s">
        <v>270</v>
      </c>
    </row>
    <row r="29" spans="1:21" s="34" customFormat="1" ht="22.5" customHeight="1" x14ac:dyDescent="0.2">
      <c r="A29" s="329" t="s">
        <v>271</v>
      </c>
      <c r="B29" s="330"/>
      <c r="C29" s="331"/>
      <c r="D29" s="156">
        <v>124222</v>
      </c>
      <c r="E29" s="156" t="s">
        <v>112</v>
      </c>
      <c r="F29" s="156">
        <v>124222</v>
      </c>
      <c r="G29" s="193" t="s">
        <v>112</v>
      </c>
      <c r="H29" s="156" t="s">
        <v>112</v>
      </c>
      <c r="I29" s="156" t="s">
        <v>112</v>
      </c>
      <c r="J29" s="156" t="s">
        <v>112</v>
      </c>
      <c r="K29" s="156" t="s">
        <v>112</v>
      </c>
      <c r="L29" s="194" t="s">
        <v>112</v>
      </c>
      <c r="M29" s="195">
        <v>715</v>
      </c>
      <c r="N29" s="156" t="s">
        <v>112</v>
      </c>
      <c r="O29" s="156">
        <v>58</v>
      </c>
      <c r="P29" s="156">
        <v>279</v>
      </c>
      <c r="Q29" s="156">
        <v>873381</v>
      </c>
      <c r="R29" s="156">
        <v>756534</v>
      </c>
      <c r="S29" s="156">
        <v>116847</v>
      </c>
      <c r="T29" s="332" t="s">
        <v>272</v>
      </c>
      <c r="U29" s="330"/>
    </row>
    <row r="30" spans="1:21" s="34" customFormat="1" ht="22.5" customHeight="1" x14ac:dyDescent="0.2">
      <c r="A30" s="191"/>
      <c r="B30" s="191">
        <v>302</v>
      </c>
      <c r="C30" s="192" t="s">
        <v>273</v>
      </c>
      <c r="D30" s="156" t="s">
        <v>112</v>
      </c>
      <c r="E30" s="156" t="s">
        <v>112</v>
      </c>
      <c r="F30" s="156" t="s">
        <v>112</v>
      </c>
      <c r="G30" s="193" t="s">
        <v>112</v>
      </c>
      <c r="H30" s="156" t="s">
        <v>112</v>
      </c>
      <c r="I30" s="156" t="s">
        <v>112</v>
      </c>
      <c r="J30" s="156" t="s">
        <v>112</v>
      </c>
      <c r="K30" s="156" t="s">
        <v>112</v>
      </c>
      <c r="L30" s="194" t="s">
        <v>112</v>
      </c>
      <c r="M30" s="195" t="s">
        <v>112</v>
      </c>
      <c r="N30" s="156" t="s">
        <v>112</v>
      </c>
      <c r="O30" s="156" t="s">
        <v>112</v>
      </c>
      <c r="P30" s="156" t="s">
        <v>112</v>
      </c>
      <c r="Q30" s="156">
        <v>78591</v>
      </c>
      <c r="R30" s="156">
        <v>78591</v>
      </c>
      <c r="S30" s="156" t="s">
        <v>112</v>
      </c>
      <c r="T30" s="196"/>
      <c r="U30" s="197" t="s">
        <v>274</v>
      </c>
    </row>
    <row r="31" spans="1:21" s="34" customFormat="1" ht="22.5" customHeight="1" x14ac:dyDescent="0.2">
      <c r="A31" s="191"/>
      <c r="B31" s="191">
        <v>304</v>
      </c>
      <c r="C31" s="192" t="s">
        <v>57</v>
      </c>
      <c r="D31" s="156">
        <v>124222</v>
      </c>
      <c r="E31" s="156" t="s">
        <v>112</v>
      </c>
      <c r="F31" s="156">
        <v>124222</v>
      </c>
      <c r="G31" s="193" t="s">
        <v>112</v>
      </c>
      <c r="H31" s="156" t="s">
        <v>112</v>
      </c>
      <c r="I31" s="156" t="s">
        <v>112</v>
      </c>
      <c r="J31" s="156" t="s">
        <v>112</v>
      </c>
      <c r="K31" s="156" t="s">
        <v>112</v>
      </c>
      <c r="L31" s="194" t="s">
        <v>112</v>
      </c>
      <c r="M31" s="195">
        <v>715</v>
      </c>
      <c r="N31" s="156" t="s">
        <v>112</v>
      </c>
      <c r="O31" s="156">
        <v>58</v>
      </c>
      <c r="P31" s="156">
        <v>279</v>
      </c>
      <c r="Q31" s="156">
        <v>794790</v>
      </c>
      <c r="R31" s="156">
        <v>677943</v>
      </c>
      <c r="S31" s="156">
        <v>116847</v>
      </c>
      <c r="T31" s="196"/>
      <c r="U31" s="197" t="s">
        <v>58</v>
      </c>
    </row>
    <row r="32" spans="1:21" s="34" customFormat="1" ht="22.5" customHeight="1" x14ac:dyDescent="0.2">
      <c r="A32" s="329" t="s">
        <v>275</v>
      </c>
      <c r="B32" s="330"/>
      <c r="C32" s="331"/>
      <c r="D32" s="156">
        <v>49577</v>
      </c>
      <c r="E32" s="156" t="s">
        <v>112</v>
      </c>
      <c r="F32" s="156">
        <v>49577</v>
      </c>
      <c r="G32" s="193" t="s">
        <v>112</v>
      </c>
      <c r="H32" s="156" t="s">
        <v>112</v>
      </c>
      <c r="I32" s="156" t="s">
        <v>112</v>
      </c>
      <c r="J32" s="156" t="s">
        <v>112</v>
      </c>
      <c r="K32" s="156" t="s">
        <v>112</v>
      </c>
      <c r="L32" s="194" t="s">
        <v>112</v>
      </c>
      <c r="M32" s="195" t="s">
        <v>112</v>
      </c>
      <c r="N32" s="156" t="s">
        <v>112</v>
      </c>
      <c r="O32" s="156" t="s">
        <v>112</v>
      </c>
      <c r="P32" s="156" t="s">
        <v>112</v>
      </c>
      <c r="Q32" s="156" t="s">
        <v>112</v>
      </c>
      <c r="R32" s="156" t="s">
        <v>112</v>
      </c>
      <c r="S32" s="156" t="s">
        <v>112</v>
      </c>
      <c r="T32" s="332" t="s">
        <v>276</v>
      </c>
      <c r="U32" s="330"/>
    </row>
    <row r="33" spans="1:21" s="34" customFormat="1" ht="22.5" customHeight="1" x14ac:dyDescent="0.2">
      <c r="A33" s="191"/>
      <c r="B33" s="191">
        <v>503</v>
      </c>
      <c r="C33" s="192" t="s">
        <v>277</v>
      </c>
      <c r="D33" s="156">
        <v>49577</v>
      </c>
      <c r="E33" s="156" t="s">
        <v>112</v>
      </c>
      <c r="F33" s="156">
        <v>49577</v>
      </c>
      <c r="G33" s="193" t="s">
        <v>112</v>
      </c>
      <c r="H33" s="156" t="s">
        <v>112</v>
      </c>
      <c r="I33" s="156" t="s">
        <v>112</v>
      </c>
      <c r="J33" s="156" t="s">
        <v>112</v>
      </c>
      <c r="K33" s="156" t="s">
        <v>112</v>
      </c>
      <c r="L33" s="194" t="s">
        <v>112</v>
      </c>
      <c r="M33" s="195" t="s">
        <v>112</v>
      </c>
      <c r="N33" s="156" t="s">
        <v>112</v>
      </c>
      <c r="O33" s="156" t="s">
        <v>112</v>
      </c>
      <c r="P33" s="156" t="s">
        <v>112</v>
      </c>
      <c r="Q33" s="156" t="s">
        <v>112</v>
      </c>
      <c r="R33" s="156" t="s">
        <v>112</v>
      </c>
      <c r="S33" s="156" t="s">
        <v>112</v>
      </c>
      <c r="T33" s="196"/>
      <c r="U33" s="197" t="s">
        <v>278</v>
      </c>
    </row>
    <row r="34" spans="1:21" s="34" customFormat="1" ht="22.5" customHeight="1" x14ac:dyDescent="0.2">
      <c r="A34" s="329" t="s">
        <v>66</v>
      </c>
      <c r="B34" s="330"/>
      <c r="C34" s="331"/>
      <c r="D34" s="156">
        <v>51670</v>
      </c>
      <c r="E34" s="156" t="s">
        <v>112</v>
      </c>
      <c r="F34" s="156">
        <v>51670</v>
      </c>
      <c r="G34" s="193" t="s">
        <v>112</v>
      </c>
      <c r="H34" s="156" t="s">
        <v>112</v>
      </c>
      <c r="I34" s="156" t="s">
        <v>112</v>
      </c>
      <c r="J34" s="156" t="s">
        <v>112</v>
      </c>
      <c r="K34" s="156" t="s">
        <v>112</v>
      </c>
      <c r="L34" s="194" t="s">
        <v>112</v>
      </c>
      <c r="M34" s="195" t="s">
        <v>112</v>
      </c>
      <c r="N34" s="156" t="s">
        <v>112</v>
      </c>
      <c r="O34" s="156" t="s">
        <v>112</v>
      </c>
      <c r="P34" s="156" t="s">
        <v>112</v>
      </c>
      <c r="Q34" s="156">
        <v>91213</v>
      </c>
      <c r="R34" s="156">
        <v>47491</v>
      </c>
      <c r="S34" s="156">
        <v>43722</v>
      </c>
      <c r="T34" s="332" t="s">
        <v>279</v>
      </c>
      <c r="U34" s="330"/>
    </row>
    <row r="35" spans="1:21" s="34" customFormat="1" ht="22.5" customHeight="1" thickBot="1" x14ac:dyDescent="0.25">
      <c r="A35" s="191"/>
      <c r="B35" s="191">
        <v>601</v>
      </c>
      <c r="C35" s="192" t="s">
        <v>68</v>
      </c>
      <c r="D35" s="156">
        <v>51670</v>
      </c>
      <c r="E35" s="156" t="s">
        <v>112</v>
      </c>
      <c r="F35" s="156">
        <v>51670</v>
      </c>
      <c r="G35" s="193" t="s">
        <v>112</v>
      </c>
      <c r="H35" s="156" t="s">
        <v>112</v>
      </c>
      <c r="I35" s="156" t="s">
        <v>112</v>
      </c>
      <c r="J35" s="156" t="s">
        <v>112</v>
      </c>
      <c r="K35" s="156" t="s">
        <v>112</v>
      </c>
      <c r="L35" s="194" t="s">
        <v>112</v>
      </c>
      <c r="M35" s="195" t="s">
        <v>112</v>
      </c>
      <c r="N35" s="156" t="s">
        <v>112</v>
      </c>
      <c r="O35" s="156" t="s">
        <v>112</v>
      </c>
      <c r="P35" s="156" t="s">
        <v>112</v>
      </c>
      <c r="Q35" s="156">
        <v>91213</v>
      </c>
      <c r="R35" s="156">
        <v>47491</v>
      </c>
      <c r="S35" s="156">
        <v>43722</v>
      </c>
      <c r="T35" s="196"/>
      <c r="U35" s="197" t="s">
        <v>69</v>
      </c>
    </row>
    <row r="36" spans="1:21" s="34" customFormat="1" ht="11.25" customHeight="1" thickBot="1" x14ac:dyDescent="0.25">
      <c r="A36" s="206"/>
      <c r="B36" s="206"/>
      <c r="C36" s="207"/>
      <c r="D36" s="208"/>
      <c r="E36" s="208"/>
      <c r="F36" s="208"/>
      <c r="G36" s="209"/>
      <c r="H36" s="208"/>
      <c r="I36" s="208"/>
      <c r="J36" s="208"/>
      <c r="K36" s="208"/>
      <c r="L36" s="210"/>
      <c r="M36" s="211"/>
      <c r="N36" s="208"/>
      <c r="O36" s="208"/>
      <c r="P36" s="208"/>
      <c r="Q36" s="208"/>
      <c r="R36" s="208"/>
      <c r="S36" s="208"/>
      <c r="T36" s="212"/>
      <c r="U36" s="213"/>
    </row>
    <row r="37" spans="1:21" s="34" customFormat="1" ht="22.5" customHeight="1" thickBot="1" x14ac:dyDescent="0.25">
      <c r="A37" s="198"/>
      <c r="B37" s="214" t="s">
        <v>280</v>
      </c>
      <c r="C37" s="199"/>
      <c r="D37" s="200">
        <v>185702</v>
      </c>
      <c r="E37" s="200" t="s">
        <v>112</v>
      </c>
      <c r="F37" s="200" t="s">
        <v>112</v>
      </c>
      <c r="G37" s="201">
        <v>185702</v>
      </c>
      <c r="H37" s="200" t="s">
        <v>112</v>
      </c>
      <c r="I37" s="200" t="s">
        <v>112</v>
      </c>
      <c r="J37" s="200" t="s">
        <v>112</v>
      </c>
      <c r="K37" s="200" t="s">
        <v>112</v>
      </c>
      <c r="L37" s="202" t="s">
        <v>112</v>
      </c>
      <c r="M37" s="203">
        <v>1691</v>
      </c>
      <c r="N37" s="200" t="s">
        <v>112</v>
      </c>
      <c r="O37" s="200" t="s">
        <v>112</v>
      </c>
      <c r="P37" s="200" t="s">
        <v>112</v>
      </c>
      <c r="Q37" s="200" t="s">
        <v>112</v>
      </c>
      <c r="R37" s="200" t="s">
        <v>112</v>
      </c>
      <c r="S37" s="200" t="s">
        <v>112</v>
      </c>
      <c r="T37" s="204"/>
      <c r="U37" s="215" t="s">
        <v>281</v>
      </c>
    </row>
    <row r="38" spans="1:21" ht="18.649999999999999" customHeight="1" x14ac:dyDescent="0.2">
      <c r="A38" s="166" t="s">
        <v>9</v>
      </c>
      <c r="U38" s="167" t="s">
        <v>9</v>
      </c>
    </row>
    <row r="66" ht="5.25" customHeight="1" x14ac:dyDescent="0.2"/>
  </sheetData>
  <mergeCells count="14">
    <mergeCell ref="A2:C5"/>
    <mergeCell ref="T2:U5"/>
    <mergeCell ref="A7:C7"/>
    <mergeCell ref="T7:U7"/>
    <mergeCell ref="A8:C8"/>
    <mergeCell ref="T8:U8"/>
    <mergeCell ref="A34:C34"/>
    <mergeCell ref="T34:U34"/>
    <mergeCell ref="A22:C22"/>
    <mergeCell ref="T22:U22"/>
    <mergeCell ref="A29:C29"/>
    <mergeCell ref="T29:U29"/>
    <mergeCell ref="A32:C32"/>
    <mergeCell ref="T32:U32"/>
  </mergeCells>
  <phoneticPr fontId="2"/>
  <pageMargins left="0.59055118110236227" right="0.51" top="0.59055118110236227" bottom="0.59055118110236227" header="0.51181102362204722" footer="0.51181102362204722"/>
  <pageSetup paperSize="9" scale="75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U79"/>
  <sheetViews>
    <sheetView zoomScale="85" zoomScaleNormal="85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8" defaultRowHeight="12" x14ac:dyDescent="0.2"/>
  <cols>
    <col min="1" max="1" width="3.26953125" style="9" customWidth="1"/>
    <col min="2" max="2" width="3.36328125" style="62" customWidth="1"/>
    <col min="3" max="3" width="14.6328125" style="9" customWidth="1"/>
    <col min="4" max="12" width="9.7265625" style="9" customWidth="1"/>
    <col min="13" max="13" width="10.7265625" style="9" customWidth="1"/>
    <col min="14" max="19" width="9.7265625" style="9" customWidth="1"/>
    <col min="20" max="20" width="4.453125" style="9" customWidth="1"/>
    <col min="21" max="21" width="27.36328125" style="9" customWidth="1"/>
    <col min="22" max="16384" width="8" style="9"/>
  </cols>
  <sheetData>
    <row r="1" spans="1:21" s="2" customFormat="1" ht="18.75" customHeight="1" thickBot="1" x14ac:dyDescent="0.25">
      <c r="A1" s="168" t="s">
        <v>282</v>
      </c>
      <c r="B1" s="169"/>
      <c r="C1" s="168"/>
      <c r="D1" s="216"/>
      <c r="E1" s="172"/>
      <c r="F1" s="173"/>
      <c r="G1" s="174"/>
      <c r="H1" s="4"/>
      <c r="I1" s="89"/>
      <c r="J1" s="168"/>
      <c r="K1" s="168"/>
      <c r="L1" s="168"/>
      <c r="M1" s="168" t="s">
        <v>183</v>
      </c>
      <c r="N1" s="168" t="s">
        <v>183</v>
      </c>
      <c r="O1" s="168"/>
      <c r="Q1" s="168"/>
      <c r="R1" s="168"/>
      <c r="S1" s="168"/>
      <c r="T1" s="168"/>
      <c r="U1" s="217" t="s">
        <v>283</v>
      </c>
    </row>
    <row r="2" spans="1:21" s="34" customFormat="1" ht="11.25" customHeight="1" x14ac:dyDescent="0.2">
      <c r="A2" s="351" t="s">
        <v>211</v>
      </c>
      <c r="B2" s="351"/>
      <c r="C2" s="352"/>
      <c r="D2" s="180"/>
      <c r="E2" s="177"/>
      <c r="F2" s="177"/>
      <c r="G2" s="177"/>
      <c r="H2" s="177"/>
      <c r="I2" s="177"/>
      <c r="J2" s="177"/>
      <c r="K2" s="177"/>
      <c r="L2" s="177"/>
      <c r="M2" s="178"/>
      <c r="N2" s="180"/>
      <c r="O2" s="176"/>
      <c r="P2" s="179"/>
      <c r="Q2" s="176"/>
      <c r="R2" s="180"/>
      <c r="S2" s="180"/>
      <c r="T2" s="339" t="s">
        <v>284</v>
      </c>
      <c r="U2" s="340"/>
    </row>
    <row r="3" spans="1:21" s="34" customFormat="1" ht="11.25" customHeight="1" x14ac:dyDescent="0.2">
      <c r="A3" s="335"/>
      <c r="B3" s="335"/>
      <c r="C3" s="336"/>
      <c r="D3" s="218" t="s">
        <v>117</v>
      </c>
      <c r="E3" s="181" t="s">
        <v>213</v>
      </c>
      <c r="F3" s="181" t="s">
        <v>119</v>
      </c>
      <c r="G3" s="181" t="s">
        <v>214</v>
      </c>
      <c r="H3" s="181" t="s">
        <v>121</v>
      </c>
      <c r="I3" s="181" t="s">
        <v>122</v>
      </c>
      <c r="J3" s="181" t="s">
        <v>215</v>
      </c>
      <c r="K3" s="182"/>
      <c r="L3" s="182"/>
      <c r="M3" s="184" t="s">
        <v>124</v>
      </c>
      <c r="N3" s="218" t="s">
        <v>216</v>
      </c>
      <c r="O3" s="181" t="s">
        <v>217</v>
      </c>
      <c r="P3" s="185" t="s">
        <v>218</v>
      </c>
      <c r="Q3" s="181" t="s">
        <v>219</v>
      </c>
      <c r="R3" s="182"/>
      <c r="S3" s="182"/>
      <c r="T3" s="341"/>
      <c r="U3" s="355"/>
    </row>
    <row r="4" spans="1:21" s="34" customFormat="1" ht="11.25" customHeight="1" x14ac:dyDescent="0.2">
      <c r="A4" s="335"/>
      <c r="B4" s="335"/>
      <c r="C4" s="336"/>
      <c r="D4" s="218" t="s">
        <v>129</v>
      </c>
      <c r="E4" s="181" t="s">
        <v>220</v>
      </c>
      <c r="F4" s="181" t="s">
        <v>220</v>
      </c>
      <c r="G4" s="181" t="s">
        <v>221</v>
      </c>
      <c r="H4" s="181"/>
      <c r="I4" s="181"/>
      <c r="J4" s="181" t="s">
        <v>220</v>
      </c>
      <c r="K4" s="104" t="s">
        <v>131</v>
      </c>
      <c r="L4" s="110" t="s">
        <v>132</v>
      </c>
      <c r="M4" s="184"/>
      <c r="N4" s="218"/>
      <c r="O4" s="181"/>
      <c r="P4" s="185"/>
      <c r="Q4" s="181"/>
      <c r="R4" s="185" t="s">
        <v>222</v>
      </c>
      <c r="S4" s="181" t="s">
        <v>223</v>
      </c>
      <c r="T4" s="341"/>
      <c r="U4" s="355"/>
    </row>
    <row r="5" spans="1:21" s="34" customFormat="1" ht="22.5" customHeight="1" x14ac:dyDescent="0.2">
      <c r="A5" s="353"/>
      <c r="B5" s="353"/>
      <c r="C5" s="354"/>
      <c r="D5" s="188" t="s">
        <v>224</v>
      </c>
      <c r="E5" s="186" t="s">
        <v>225</v>
      </c>
      <c r="F5" s="186" t="s">
        <v>226</v>
      </c>
      <c r="G5" s="186" t="s">
        <v>227</v>
      </c>
      <c r="H5" s="186" t="s">
        <v>228</v>
      </c>
      <c r="I5" s="186" t="s">
        <v>229</v>
      </c>
      <c r="J5" s="186" t="s">
        <v>285</v>
      </c>
      <c r="K5" s="186" t="s">
        <v>231</v>
      </c>
      <c r="L5" s="187" t="s">
        <v>232</v>
      </c>
      <c r="M5" s="188" t="s">
        <v>233</v>
      </c>
      <c r="N5" s="188" t="s">
        <v>234</v>
      </c>
      <c r="O5" s="186" t="s">
        <v>286</v>
      </c>
      <c r="P5" s="186" t="s">
        <v>236</v>
      </c>
      <c r="Q5" s="186" t="s">
        <v>237</v>
      </c>
      <c r="R5" s="189" t="s">
        <v>183</v>
      </c>
      <c r="S5" s="190"/>
      <c r="T5" s="343"/>
      <c r="U5" s="344"/>
    </row>
    <row r="6" spans="1:21" s="34" customFormat="1" ht="22.5" customHeight="1" x14ac:dyDescent="0.2">
      <c r="A6" s="191"/>
      <c r="B6" s="191"/>
      <c r="C6" s="192"/>
      <c r="D6" s="219"/>
      <c r="E6" s="220"/>
      <c r="F6" s="220"/>
      <c r="G6" s="220"/>
      <c r="H6" s="220"/>
      <c r="I6" s="220"/>
      <c r="J6" s="220"/>
      <c r="K6" s="220"/>
      <c r="L6" s="221"/>
      <c r="M6" s="219"/>
      <c r="N6" s="219"/>
      <c r="O6" s="220"/>
      <c r="P6" s="220"/>
      <c r="Q6" s="220"/>
      <c r="R6" s="222"/>
      <c r="S6" s="223"/>
      <c r="T6" s="196"/>
      <c r="U6" s="197"/>
    </row>
    <row r="7" spans="1:21" s="34" customFormat="1" ht="22.5" customHeight="1" x14ac:dyDescent="0.2">
      <c r="A7" s="345" t="s">
        <v>287</v>
      </c>
      <c r="B7" s="346"/>
      <c r="C7" s="356"/>
      <c r="D7" s="219">
        <v>2682474</v>
      </c>
      <c r="E7" s="220">
        <v>556786</v>
      </c>
      <c r="F7" s="220" t="s">
        <v>112</v>
      </c>
      <c r="G7" s="220">
        <v>473627</v>
      </c>
      <c r="H7" s="220">
        <v>98392</v>
      </c>
      <c r="I7" s="220">
        <v>845038</v>
      </c>
      <c r="J7" s="220">
        <v>708631</v>
      </c>
      <c r="K7" s="220">
        <v>31692</v>
      </c>
      <c r="L7" s="221">
        <v>676939</v>
      </c>
      <c r="M7" s="219">
        <v>56591</v>
      </c>
      <c r="N7" s="219" t="s">
        <v>112</v>
      </c>
      <c r="O7" s="220">
        <v>51</v>
      </c>
      <c r="P7" s="220">
        <v>1296</v>
      </c>
      <c r="Q7" s="220">
        <v>15993</v>
      </c>
      <c r="R7" s="222">
        <v>15993</v>
      </c>
      <c r="S7" s="223" t="s">
        <v>112</v>
      </c>
      <c r="T7" s="357" t="s">
        <v>288</v>
      </c>
      <c r="U7" s="346"/>
    </row>
    <row r="8" spans="1:21" s="34" customFormat="1" ht="22.5" customHeight="1" x14ac:dyDescent="0.2">
      <c r="A8" s="329" t="s">
        <v>240</v>
      </c>
      <c r="B8" s="330"/>
      <c r="C8" s="349"/>
      <c r="D8" s="219">
        <v>1132865</v>
      </c>
      <c r="E8" s="220">
        <v>487838</v>
      </c>
      <c r="F8" s="220" t="s">
        <v>112</v>
      </c>
      <c r="G8" s="220" t="s">
        <v>112</v>
      </c>
      <c r="H8" s="220">
        <v>98370</v>
      </c>
      <c r="I8" s="220">
        <v>262197</v>
      </c>
      <c r="J8" s="220">
        <v>284460</v>
      </c>
      <c r="K8" s="220">
        <v>30481</v>
      </c>
      <c r="L8" s="221">
        <v>253979</v>
      </c>
      <c r="M8" s="219">
        <v>53612</v>
      </c>
      <c r="N8" s="219" t="s">
        <v>112</v>
      </c>
      <c r="O8" s="220">
        <v>48</v>
      </c>
      <c r="P8" s="220">
        <v>704</v>
      </c>
      <c r="Q8" s="220">
        <v>15993</v>
      </c>
      <c r="R8" s="222">
        <v>15993</v>
      </c>
      <c r="S8" s="223" t="s">
        <v>112</v>
      </c>
      <c r="T8" s="350" t="s">
        <v>241</v>
      </c>
      <c r="U8" s="330"/>
    </row>
    <row r="9" spans="1:21" s="34" customFormat="1" ht="22.5" customHeight="1" x14ac:dyDescent="0.2">
      <c r="A9" s="191"/>
      <c r="B9" s="191">
        <v>103</v>
      </c>
      <c r="C9" s="192" t="s">
        <v>242</v>
      </c>
      <c r="D9" s="219">
        <v>351458</v>
      </c>
      <c r="E9" s="220">
        <v>197422</v>
      </c>
      <c r="F9" s="220" t="s">
        <v>112</v>
      </c>
      <c r="G9" s="220" t="s">
        <v>112</v>
      </c>
      <c r="H9" s="220">
        <v>98370</v>
      </c>
      <c r="I9" s="220" t="s">
        <v>112</v>
      </c>
      <c r="J9" s="220">
        <v>55666</v>
      </c>
      <c r="K9" s="220" t="s">
        <v>112</v>
      </c>
      <c r="L9" s="221">
        <v>55666</v>
      </c>
      <c r="M9" s="219">
        <v>7188</v>
      </c>
      <c r="N9" s="219" t="s">
        <v>112</v>
      </c>
      <c r="O9" s="220" t="s">
        <v>112</v>
      </c>
      <c r="P9" s="220">
        <v>84</v>
      </c>
      <c r="Q9" s="220" t="s">
        <v>112</v>
      </c>
      <c r="R9" s="222" t="s">
        <v>112</v>
      </c>
      <c r="S9" s="223" t="s">
        <v>112</v>
      </c>
      <c r="T9" s="196"/>
      <c r="U9" s="197" t="s">
        <v>243</v>
      </c>
    </row>
    <row r="10" spans="1:21" s="34" customFormat="1" ht="22.5" customHeight="1" x14ac:dyDescent="0.2">
      <c r="A10" s="191"/>
      <c r="B10" s="191">
        <v>105</v>
      </c>
      <c r="C10" s="192" t="s">
        <v>244</v>
      </c>
      <c r="D10" s="219">
        <v>91101</v>
      </c>
      <c r="E10" s="220" t="s">
        <v>112</v>
      </c>
      <c r="F10" s="220" t="s">
        <v>112</v>
      </c>
      <c r="G10" s="220" t="s">
        <v>112</v>
      </c>
      <c r="H10" s="220" t="s">
        <v>112</v>
      </c>
      <c r="I10" s="220" t="s">
        <v>112</v>
      </c>
      <c r="J10" s="220">
        <v>91101</v>
      </c>
      <c r="K10" s="220">
        <v>30481</v>
      </c>
      <c r="L10" s="221">
        <v>60620</v>
      </c>
      <c r="M10" s="219">
        <v>8618</v>
      </c>
      <c r="N10" s="219" t="s">
        <v>112</v>
      </c>
      <c r="O10" s="220">
        <v>3</v>
      </c>
      <c r="P10" s="220">
        <v>184</v>
      </c>
      <c r="Q10" s="220">
        <v>11233</v>
      </c>
      <c r="R10" s="222">
        <v>11233</v>
      </c>
      <c r="S10" s="223" t="s">
        <v>112</v>
      </c>
      <c r="T10" s="196"/>
      <c r="U10" s="197" t="s">
        <v>245</v>
      </c>
    </row>
    <row r="11" spans="1:21" s="34" customFormat="1" ht="22.5" customHeight="1" x14ac:dyDescent="0.2">
      <c r="A11" s="191"/>
      <c r="B11" s="191">
        <v>106</v>
      </c>
      <c r="C11" s="192" t="s">
        <v>246</v>
      </c>
      <c r="D11" s="219">
        <v>17673</v>
      </c>
      <c r="E11" s="220">
        <v>17673</v>
      </c>
      <c r="F11" s="220" t="s">
        <v>112</v>
      </c>
      <c r="G11" s="220" t="s">
        <v>112</v>
      </c>
      <c r="H11" s="220" t="s">
        <v>112</v>
      </c>
      <c r="I11" s="220" t="s">
        <v>112</v>
      </c>
      <c r="J11" s="220" t="s">
        <v>112</v>
      </c>
      <c r="K11" s="220" t="s">
        <v>112</v>
      </c>
      <c r="L11" s="221" t="s">
        <v>112</v>
      </c>
      <c r="M11" s="219">
        <v>1052</v>
      </c>
      <c r="N11" s="219" t="s">
        <v>112</v>
      </c>
      <c r="O11" s="220">
        <v>10</v>
      </c>
      <c r="P11" s="220">
        <v>87</v>
      </c>
      <c r="Q11" s="220">
        <v>4760</v>
      </c>
      <c r="R11" s="222">
        <v>4760</v>
      </c>
      <c r="S11" s="223" t="s">
        <v>112</v>
      </c>
      <c r="T11" s="196"/>
      <c r="U11" s="197" t="s">
        <v>247</v>
      </c>
    </row>
    <row r="12" spans="1:21" s="34" customFormat="1" ht="22.5" customHeight="1" x14ac:dyDescent="0.2">
      <c r="A12" s="191"/>
      <c r="B12" s="191">
        <v>107</v>
      </c>
      <c r="C12" s="192" t="s">
        <v>289</v>
      </c>
      <c r="D12" s="219" t="s">
        <v>112</v>
      </c>
      <c r="E12" s="220" t="s">
        <v>112</v>
      </c>
      <c r="F12" s="220" t="s">
        <v>112</v>
      </c>
      <c r="G12" s="220" t="s">
        <v>112</v>
      </c>
      <c r="H12" s="220" t="s">
        <v>112</v>
      </c>
      <c r="I12" s="220" t="s">
        <v>112</v>
      </c>
      <c r="J12" s="220" t="s">
        <v>112</v>
      </c>
      <c r="K12" s="220" t="s">
        <v>112</v>
      </c>
      <c r="L12" s="221" t="s">
        <v>112</v>
      </c>
      <c r="M12" s="219">
        <v>10</v>
      </c>
      <c r="N12" s="219" t="s">
        <v>112</v>
      </c>
      <c r="O12" s="220" t="s">
        <v>112</v>
      </c>
      <c r="P12" s="220" t="s">
        <v>112</v>
      </c>
      <c r="Q12" s="220" t="s">
        <v>112</v>
      </c>
      <c r="R12" s="222" t="s">
        <v>112</v>
      </c>
      <c r="S12" s="223" t="s">
        <v>112</v>
      </c>
      <c r="T12" s="196"/>
      <c r="U12" s="197" t="s">
        <v>290</v>
      </c>
    </row>
    <row r="13" spans="1:21" s="34" customFormat="1" ht="22.5" customHeight="1" x14ac:dyDescent="0.2">
      <c r="A13" s="191"/>
      <c r="B13" s="191">
        <v>108</v>
      </c>
      <c r="C13" s="192" t="s">
        <v>248</v>
      </c>
      <c r="D13" s="219">
        <v>28756</v>
      </c>
      <c r="E13" s="220" t="s">
        <v>112</v>
      </c>
      <c r="F13" s="220" t="s">
        <v>112</v>
      </c>
      <c r="G13" s="220" t="s">
        <v>112</v>
      </c>
      <c r="H13" s="220" t="s">
        <v>112</v>
      </c>
      <c r="I13" s="220">
        <v>28756</v>
      </c>
      <c r="J13" s="220" t="s">
        <v>112</v>
      </c>
      <c r="K13" s="220" t="s">
        <v>112</v>
      </c>
      <c r="L13" s="221" t="s">
        <v>112</v>
      </c>
      <c r="M13" s="219" t="s">
        <v>112</v>
      </c>
      <c r="N13" s="219" t="s">
        <v>112</v>
      </c>
      <c r="O13" s="220" t="s">
        <v>112</v>
      </c>
      <c r="P13" s="220" t="s">
        <v>112</v>
      </c>
      <c r="Q13" s="220" t="s">
        <v>112</v>
      </c>
      <c r="R13" s="222" t="s">
        <v>112</v>
      </c>
      <c r="S13" s="223" t="s">
        <v>112</v>
      </c>
      <c r="T13" s="196"/>
      <c r="U13" s="197" t="s">
        <v>249</v>
      </c>
    </row>
    <row r="14" spans="1:21" s="34" customFormat="1" ht="22.5" customHeight="1" x14ac:dyDescent="0.2">
      <c r="A14" s="191"/>
      <c r="B14" s="191">
        <v>110</v>
      </c>
      <c r="C14" s="192" t="s">
        <v>291</v>
      </c>
      <c r="D14" s="219">
        <v>90050</v>
      </c>
      <c r="E14" s="220">
        <v>40000</v>
      </c>
      <c r="F14" s="220" t="s">
        <v>112</v>
      </c>
      <c r="G14" s="220" t="s">
        <v>112</v>
      </c>
      <c r="H14" s="220" t="s">
        <v>112</v>
      </c>
      <c r="I14" s="220">
        <v>50050</v>
      </c>
      <c r="J14" s="220" t="s">
        <v>112</v>
      </c>
      <c r="K14" s="220" t="s">
        <v>112</v>
      </c>
      <c r="L14" s="221" t="s">
        <v>112</v>
      </c>
      <c r="M14" s="219">
        <v>120</v>
      </c>
      <c r="N14" s="219" t="s">
        <v>112</v>
      </c>
      <c r="O14" s="220">
        <v>8</v>
      </c>
      <c r="P14" s="220" t="s">
        <v>112</v>
      </c>
      <c r="Q14" s="220" t="s">
        <v>112</v>
      </c>
      <c r="R14" s="222" t="s">
        <v>112</v>
      </c>
      <c r="S14" s="223" t="s">
        <v>112</v>
      </c>
      <c r="T14" s="196"/>
      <c r="U14" s="197" t="s">
        <v>292</v>
      </c>
    </row>
    <row r="15" spans="1:21" s="34" customFormat="1" ht="22.5" customHeight="1" x14ac:dyDescent="0.2">
      <c r="A15" s="191"/>
      <c r="B15" s="191">
        <v>111</v>
      </c>
      <c r="C15" s="192" t="s">
        <v>250</v>
      </c>
      <c r="D15" s="219" t="s">
        <v>112</v>
      </c>
      <c r="E15" s="220" t="s">
        <v>112</v>
      </c>
      <c r="F15" s="220" t="s">
        <v>112</v>
      </c>
      <c r="G15" s="220" t="s">
        <v>112</v>
      </c>
      <c r="H15" s="220" t="s">
        <v>112</v>
      </c>
      <c r="I15" s="220" t="s">
        <v>112</v>
      </c>
      <c r="J15" s="220" t="s">
        <v>112</v>
      </c>
      <c r="K15" s="220" t="s">
        <v>112</v>
      </c>
      <c r="L15" s="221" t="s">
        <v>112</v>
      </c>
      <c r="M15" s="219">
        <v>2590</v>
      </c>
      <c r="N15" s="219" t="s">
        <v>112</v>
      </c>
      <c r="O15" s="220">
        <v>7</v>
      </c>
      <c r="P15" s="220">
        <v>321</v>
      </c>
      <c r="Q15" s="220" t="s">
        <v>112</v>
      </c>
      <c r="R15" s="222" t="s">
        <v>112</v>
      </c>
      <c r="S15" s="223" t="s">
        <v>112</v>
      </c>
      <c r="T15" s="196"/>
      <c r="U15" s="197" t="s">
        <v>251</v>
      </c>
    </row>
    <row r="16" spans="1:21" s="34" customFormat="1" ht="22.5" customHeight="1" x14ac:dyDescent="0.2">
      <c r="A16" s="191"/>
      <c r="B16" s="191">
        <v>112</v>
      </c>
      <c r="C16" s="192" t="s">
        <v>252</v>
      </c>
      <c r="D16" s="219">
        <v>313642</v>
      </c>
      <c r="E16" s="220">
        <v>132947</v>
      </c>
      <c r="F16" s="220" t="s">
        <v>112</v>
      </c>
      <c r="G16" s="220" t="s">
        <v>112</v>
      </c>
      <c r="H16" s="220" t="s">
        <v>112</v>
      </c>
      <c r="I16" s="220">
        <v>43002</v>
      </c>
      <c r="J16" s="220">
        <v>137693</v>
      </c>
      <c r="K16" s="220" t="s">
        <v>112</v>
      </c>
      <c r="L16" s="221">
        <v>137693</v>
      </c>
      <c r="M16" s="219">
        <v>32269</v>
      </c>
      <c r="N16" s="219" t="s">
        <v>112</v>
      </c>
      <c r="O16" s="220">
        <v>3</v>
      </c>
      <c r="P16" s="220" t="s">
        <v>112</v>
      </c>
      <c r="Q16" s="220" t="s">
        <v>112</v>
      </c>
      <c r="R16" s="222" t="s">
        <v>112</v>
      </c>
      <c r="S16" s="223" t="s">
        <v>112</v>
      </c>
      <c r="T16" s="196"/>
      <c r="U16" s="197" t="s">
        <v>253</v>
      </c>
    </row>
    <row r="17" spans="1:21" s="34" customFormat="1" ht="22.5" customHeight="1" x14ac:dyDescent="0.2">
      <c r="A17" s="191"/>
      <c r="B17" s="191">
        <v>113</v>
      </c>
      <c r="C17" s="192" t="s">
        <v>44</v>
      </c>
      <c r="D17" s="219" t="s">
        <v>112</v>
      </c>
      <c r="E17" s="220" t="s">
        <v>112</v>
      </c>
      <c r="F17" s="220" t="s">
        <v>112</v>
      </c>
      <c r="G17" s="220" t="s">
        <v>112</v>
      </c>
      <c r="H17" s="220" t="s">
        <v>112</v>
      </c>
      <c r="I17" s="220" t="s">
        <v>112</v>
      </c>
      <c r="J17" s="220" t="s">
        <v>112</v>
      </c>
      <c r="K17" s="220" t="s">
        <v>112</v>
      </c>
      <c r="L17" s="221" t="s">
        <v>112</v>
      </c>
      <c r="M17" s="219">
        <v>683</v>
      </c>
      <c r="N17" s="219" t="s">
        <v>112</v>
      </c>
      <c r="O17" s="220" t="s">
        <v>112</v>
      </c>
      <c r="P17" s="220" t="s">
        <v>112</v>
      </c>
      <c r="Q17" s="220" t="s">
        <v>112</v>
      </c>
      <c r="R17" s="222" t="s">
        <v>112</v>
      </c>
      <c r="S17" s="223" t="s">
        <v>112</v>
      </c>
      <c r="T17" s="196"/>
      <c r="U17" s="197" t="s">
        <v>45</v>
      </c>
    </row>
    <row r="18" spans="1:21" s="34" customFormat="1" ht="22.5" customHeight="1" x14ac:dyDescent="0.2">
      <c r="A18" s="191"/>
      <c r="B18" s="191">
        <v>117</v>
      </c>
      <c r="C18" s="192" t="s">
        <v>293</v>
      </c>
      <c r="D18" s="219">
        <v>122008</v>
      </c>
      <c r="E18" s="220">
        <v>25919</v>
      </c>
      <c r="F18" s="220" t="s">
        <v>112</v>
      </c>
      <c r="G18" s="220" t="s">
        <v>112</v>
      </c>
      <c r="H18" s="220" t="s">
        <v>112</v>
      </c>
      <c r="I18" s="220">
        <v>96089</v>
      </c>
      <c r="J18" s="220" t="s">
        <v>112</v>
      </c>
      <c r="K18" s="220" t="s">
        <v>112</v>
      </c>
      <c r="L18" s="221" t="s">
        <v>112</v>
      </c>
      <c r="M18" s="219">
        <v>150</v>
      </c>
      <c r="N18" s="219" t="s">
        <v>112</v>
      </c>
      <c r="O18" s="220" t="s">
        <v>112</v>
      </c>
      <c r="P18" s="220" t="s">
        <v>112</v>
      </c>
      <c r="Q18" s="220" t="s">
        <v>112</v>
      </c>
      <c r="R18" s="222" t="s">
        <v>112</v>
      </c>
      <c r="S18" s="223" t="s">
        <v>112</v>
      </c>
      <c r="T18" s="196"/>
      <c r="U18" s="197" t="s">
        <v>294</v>
      </c>
    </row>
    <row r="19" spans="1:21" s="34" customFormat="1" ht="22.5" customHeight="1" x14ac:dyDescent="0.2">
      <c r="A19" s="191"/>
      <c r="B19" s="191">
        <v>118</v>
      </c>
      <c r="C19" s="192" t="s">
        <v>47</v>
      </c>
      <c r="D19" s="219" t="s">
        <v>112</v>
      </c>
      <c r="E19" s="220" t="s">
        <v>112</v>
      </c>
      <c r="F19" s="220" t="s">
        <v>112</v>
      </c>
      <c r="G19" s="220" t="s">
        <v>112</v>
      </c>
      <c r="H19" s="220" t="s">
        <v>112</v>
      </c>
      <c r="I19" s="220" t="s">
        <v>112</v>
      </c>
      <c r="J19" s="220" t="s">
        <v>112</v>
      </c>
      <c r="K19" s="220" t="s">
        <v>112</v>
      </c>
      <c r="L19" s="221" t="s">
        <v>112</v>
      </c>
      <c r="M19" s="219">
        <v>584</v>
      </c>
      <c r="N19" s="219" t="s">
        <v>112</v>
      </c>
      <c r="O19" s="220">
        <v>11</v>
      </c>
      <c r="P19" s="220">
        <v>11</v>
      </c>
      <c r="Q19" s="220" t="s">
        <v>112</v>
      </c>
      <c r="R19" s="222" t="s">
        <v>112</v>
      </c>
      <c r="S19" s="223" t="s">
        <v>112</v>
      </c>
      <c r="T19" s="196"/>
      <c r="U19" s="197" t="s">
        <v>48</v>
      </c>
    </row>
    <row r="20" spans="1:21" s="34" customFormat="1" ht="22.5" customHeight="1" x14ac:dyDescent="0.2">
      <c r="A20" s="191"/>
      <c r="B20" s="191">
        <v>123</v>
      </c>
      <c r="C20" s="192" t="s">
        <v>254</v>
      </c>
      <c r="D20" s="219" t="s">
        <v>112</v>
      </c>
      <c r="E20" s="220" t="s">
        <v>112</v>
      </c>
      <c r="F20" s="220" t="s">
        <v>112</v>
      </c>
      <c r="G20" s="220" t="s">
        <v>112</v>
      </c>
      <c r="H20" s="220" t="s">
        <v>112</v>
      </c>
      <c r="I20" s="220" t="s">
        <v>112</v>
      </c>
      <c r="J20" s="220" t="s">
        <v>112</v>
      </c>
      <c r="K20" s="220" t="s">
        <v>112</v>
      </c>
      <c r="L20" s="221" t="s">
        <v>112</v>
      </c>
      <c r="M20" s="219">
        <v>205</v>
      </c>
      <c r="N20" s="219" t="s">
        <v>112</v>
      </c>
      <c r="O20" s="220">
        <v>6</v>
      </c>
      <c r="P20" s="220" t="s">
        <v>112</v>
      </c>
      <c r="Q20" s="220" t="s">
        <v>112</v>
      </c>
      <c r="R20" s="222" t="s">
        <v>112</v>
      </c>
      <c r="S20" s="223" t="s">
        <v>112</v>
      </c>
      <c r="T20" s="196"/>
      <c r="U20" s="197" t="s">
        <v>255</v>
      </c>
    </row>
    <row r="21" spans="1:21" s="34" customFormat="1" ht="22.5" customHeight="1" x14ac:dyDescent="0.2">
      <c r="A21" s="191"/>
      <c r="B21" s="191">
        <v>124</v>
      </c>
      <c r="C21" s="192" t="s">
        <v>295</v>
      </c>
      <c r="D21" s="219" t="s">
        <v>112</v>
      </c>
      <c r="E21" s="220" t="s">
        <v>112</v>
      </c>
      <c r="F21" s="220" t="s">
        <v>112</v>
      </c>
      <c r="G21" s="220" t="s">
        <v>112</v>
      </c>
      <c r="H21" s="220" t="s">
        <v>112</v>
      </c>
      <c r="I21" s="220" t="s">
        <v>112</v>
      </c>
      <c r="J21" s="220" t="s">
        <v>112</v>
      </c>
      <c r="K21" s="220" t="s">
        <v>112</v>
      </c>
      <c r="L21" s="221" t="s">
        <v>112</v>
      </c>
      <c r="M21" s="219" t="s">
        <v>112</v>
      </c>
      <c r="N21" s="219" t="s">
        <v>112</v>
      </c>
      <c r="O21" s="220" t="s">
        <v>112</v>
      </c>
      <c r="P21" s="220">
        <v>17</v>
      </c>
      <c r="Q21" s="220" t="s">
        <v>112</v>
      </c>
      <c r="R21" s="222" t="s">
        <v>112</v>
      </c>
      <c r="S21" s="223" t="s">
        <v>112</v>
      </c>
      <c r="T21" s="196"/>
      <c r="U21" s="197" t="s">
        <v>296</v>
      </c>
    </row>
    <row r="22" spans="1:21" s="34" customFormat="1" ht="22.5" customHeight="1" x14ac:dyDescent="0.2">
      <c r="A22" s="191"/>
      <c r="B22" s="191">
        <v>127</v>
      </c>
      <c r="C22" s="192" t="s">
        <v>297</v>
      </c>
      <c r="D22" s="219">
        <v>118177</v>
      </c>
      <c r="E22" s="220">
        <v>73877</v>
      </c>
      <c r="F22" s="220" t="s">
        <v>112</v>
      </c>
      <c r="G22" s="220" t="s">
        <v>112</v>
      </c>
      <c r="H22" s="220" t="s">
        <v>112</v>
      </c>
      <c r="I22" s="220">
        <v>44300</v>
      </c>
      <c r="J22" s="220" t="s">
        <v>112</v>
      </c>
      <c r="K22" s="220" t="s">
        <v>112</v>
      </c>
      <c r="L22" s="221" t="s">
        <v>112</v>
      </c>
      <c r="M22" s="219" t="s">
        <v>112</v>
      </c>
      <c r="N22" s="219" t="s">
        <v>112</v>
      </c>
      <c r="O22" s="220" t="s">
        <v>112</v>
      </c>
      <c r="P22" s="220" t="s">
        <v>112</v>
      </c>
      <c r="Q22" s="220" t="s">
        <v>112</v>
      </c>
      <c r="R22" s="222" t="s">
        <v>112</v>
      </c>
      <c r="S22" s="223" t="s">
        <v>112</v>
      </c>
      <c r="T22" s="196"/>
      <c r="U22" s="197" t="s">
        <v>298</v>
      </c>
    </row>
    <row r="23" spans="1:21" s="34" customFormat="1" ht="22.5" customHeight="1" x14ac:dyDescent="0.2">
      <c r="A23" s="191"/>
      <c r="B23" s="191">
        <v>147</v>
      </c>
      <c r="C23" s="192" t="s">
        <v>32</v>
      </c>
      <c r="D23" s="219" t="s">
        <v>112</v>
      </c>
      <c r="E23" s="220" t="s">
        <v>112</v>
      </c>
      <c r="F23" s="220" t="s">
        <v>112</v>
      </c>
      <c r="G23" s="220" t="s">
        <v>112</v>
      </c>
      <c r="H23" s="220" t="s">
        <v>112</v>
      </c>
      <c r="I23" s="220" t="s">
        <v>112</v>
      </c>
      <c r="J23" s="220" t="s">
        <v>112</v>
      </c>
      <c r="K23" s="220" t="s">
        <v>112</v>
      </c>
      <c r="L23" s="221" t="s">
        <v>112</v>
      </c>
      <c r="M23" s="219">
        <v>15</v>
      </c>
      <c r="N23" s="219" t="s">
        <v>112</v>
      </c>
      <c r="O23" s="220" t="s">
        <v>112</v>
      </c>
      <c r="P23" s="220" t="s">
        <v>112</v>
      </c>
      <c r="Q23" s="220" t="s">
        <v>112</v>
      </c>
      <c r="R23" s="222" t="s">
        <v>112</v>
      </c>
      <c r="S23" s="223" t="s">
        <v>112</v>
      </c>
      <c r="T23" s="196"/>
      <c r="U23" s="197" t="s">
        <v>33</v>
      </c>
    </row>
    <row r="24" spans="1:21" s="34" customFormat="1" ht="22.5" customHeight="1" x14ac:dyDescent="0.2">
      <c r="A24" s="191"/>
      <c r="B24" s="191">
        <v>153</v>
      </c>
      <c r="C24" s="192" t="s">
        <v>299</v>
      </c>
      <c r="D24" s="219" t="s">
        <v>112</v>
      </c>
      <c r="E24" s="220" t="s">
        <v>112</v>
      </c>
      <c r="F24" s="220" t="s">
        <v>112</v>
      </c>
      <c r="G24" s="220" t="s">
        <v>112</v>
      </c>
      <c r="H24" s="220" t="s">
        <v>112</v>
      </c>
      <c r="I24" s="220" t="s">
        <v>112</v>
      </c>
      <c r="J24" s="220" t="s">
        <v>112</v>
      </c>
      <c r="K24" s="220" t="s">
        <v>112</v>
      </c>
      <c r="L24" s="221" t="s">
        <v>112</v>
      </c>
      <c r="M24" s="219">
        <v>128</v>
      </c>
      <c r="N24" s="219" t="s">
        <v>112</v>
      </c>
      <c r="O24" s="220" t="s">
        <v>112</v>
      </c>
      <c r="P24" s="220" t="s">
        <v>112</v>
      </c>
      <c r="Q24" s="220" t="s">
        <v>112</v>
      </c>
      <c r="R24" s="222" t="s">
        <v>112</v>
      </c>
      <c r="S24" s="223" t="s">
        <v>112</v>
      </c>
      <c r="T24" s="196"/>
      <c r="U24" s="197" t="s">
        <v>300</v>
      </c>
    </row>
    <row r="25" spans="1:21" s="34" customFormat="1" ht="22.5" customHeight="1" x14ac:dyDescent="0.2">
      <c r="A25" s="329" t="s">
        <v>258</v>
      </c>
      <c r="B25" s="330"/>
      <c r="C25" s="349"/>
      <c r="D25" s="219" t="s">
        <v>112</v>
      </c>
      <c r="E25" s="220" t="s">
        <v>112</v>
      </c>
      <c r="F25" s="220" t="s">
        <v>112</v>
      </c>
      <c r="G25" s="220" t="s">
        <v>112</v>
      </c>
      <c r="H25" s="220" t="s">
        <v>112</v>
      </c>
      <c r="I25" s="220" t="s">
        <v>112</v>
      </c>
      <c r="J25" s="220" t="s">
        <v>112</v>
      </c>
      <c r="K25" s="220" t="s">
        <v>112</v>
      </c>
      <c r="L25" s="221" t="s">
        <v>112</v>
      </c>
      <c r="M25" s="219">
        <v>2266</v>
      </c>
      <c r="N25" s="219" t="s">
        <v>112</v>
      </c>
      <c r="O25" s="220">
        <v>2</v>
      </c>
      <c r="P25" s="220">
        <v>22</v>
      </c>
      <c r="Q25" s="220" t="s">
        <v>112</v>
      </c>
      <c r="R25" s="222" t="s">
        <v>112</v>
      </c>
      <c r="S25" s="223" t="s">
        <v>112</v>
      </c>
      <c r="T25" s="350" t="s">
        <v>51</v>
      </c>
      <c r="U25" s="330"/>
    </row>
    <row r="26" spans="1:21" s="34" customFormat="1" ht="22.5" customHeight="1" x14ac:dyDescent="0.2">
      <c r="A26" s="191"/>
      <c r="B26" s="191">
        <v>205</v>
      </c>
      <c r="C26" s="192" t="s">
        <v>259</v>
      </c>
      <c r="D26" s="219" t="s">
        <v>112</v>
      </c>
      <c r="E26" s="220" t="s">
        <v>112</v>
      </c>
      <c r="F26" s="220" t="s">
        <v>112</v>
      </c>
      <c r="G26" s="220" t="s">
        <v>112</v>
      </c>
      <c r="H26" s="220" t="s">
        <v>112</v>
      </c>
      <c r="I26" s="220" t="s">
        <v>112</v>
      </c>
      <c r="J26" s="220" t="s">
        <v>112</v>
      </c>
      <c r="K26" s="220" t="s">
        <v>112</v>
      </c>
      <c r="L26" s="221" t="s">
        <v>112</v>
      </c>
      <c r="M26" s="219">
        <v>1055</v>
      </c>
      <c r="N26" s="219" t="s">
        <v>112</v>
      </c>
      <c r="O26" s="220">
        <v>1</v>
      </c>
      <c r="P26" s="220" t="s">
        <v>112</v>
      </c>
      <c r="Q26" s="220" t="s">
        <v>112</v>
      </c>
      <c r="R26" s="222" t="s">
        <v>112</v>
      </c>
      <c r="S26" s="223" t="s">
        <v>112</v>
      </c>
      <c r="T26" s="196"/>
      <c r="U26" s="197" t="s">
        <v>260</v>
      </c>
    </row>
    <row r="27" spans="1:21" s="34" customFormat="1" ht="22.5" customHeight="1" x14ac:dyDescent="0.2">
      <c r="A27" s="191"/>
      <c r="B27" s="191">
        <v>213</v>
      </c>
      <c r="C27" s="192" t="s">
        <v>265</v>
      </c>
      <c r="D27" s="219" t="s">
        <v>112</v>
      </c>
      <c r="E27" s="220" t="s">
        <v>112</v>
      </c>
      <c r="F27" s="220" t="s">
        <v>112</v>
      </c>
      <c r="G27" s="220" t="s">
        <v>112</v>
      </c>
      <c r="H27" s="220" t="s">
        <v>112</v>
      </c>
      <c r="I27" s="220" t="s">
        <v>112</v>
      </c>
      <c r="J27" s="220" t="s">
        <v>112</v>
      </c>
      <c r="K27" s="220" t="s">
        <v>112</v>
      </c>
      <c r="L27" s="221" t="s">
        <v>112</v>
      </c>
      <c r="M27" s="219" t="s">
        <v>112</v>
      </c>
      <c r="N27" s="219" t="s">
        <v>112</v>
      </c>
      <c r="O27" s="220">
        <v>1</v>
      </c>
      <c r="P27" s="220" t="s">
        <v>112</v>
      </c>
      <c r="Q27" s="220" t="s">
        <v>112</v>
      </c>
      <c r="R27" s="222" t="s">
        <v>112</v>
      </c>
      <c r="S27" s="223" t="s">
        <v>112</v>
      </c>
      <c r="T27" s="196"/>
      <c r="U27" s="197" t="s">
        <v>266</v>
      </c>
    </row>
    <row r="28" spans="1:21" s="34" customFormat="1" ht="22.5" customHeight="1" x14ac:dyDescent="0.2">
      <c r="A28" s="191"/>
      <c r="B28" s="191">
        <v>224</v>
      </c>
      <c r="C28" s="192" t="s">
        <v>52</v>
      </c>
      <c r="D28" s="219" t="s">
        <v>112</v>
      </c>
      <c r="E28" s="220" t="s">
        <v>112</v>
      </c>
      <c r="F28" s="220" t="s">
        <v>112</v>
      </c>
      <c r="G28" s="220" t="s">
        <v>112</v>
      </c>
      <c r="H28" s="220" t="s">
        <v>112</v>
      </c>
      <c r="I28" s="220" t="s">
        <v>112</v>
      </c>
      <c r="J28" s="220" t="s">
        <v>112</v>
      </c>
      <c r="K28" s="220" t="s">
        <v>112</v>
      </c>
      <c r="L28" s="221" t="s">
        <v>112</v>
      </c>
      <c r="M28" s="219">
        <v>1171</v>
      </c>
      <c r="N28" s="219" t="s">
        <v>112</v>
      </c>
      <c r="O28" s="220" t="s">
        <v>112</v>
      </c>
      <c r="P28" s="220" t="s">
        <v>112</v>
      </c>
      <c r="Q28" s="220" t="s">
        <v>112</v>
      </c>
      <c r="R28" s="222" t="s">
        <v>112</v>
      </c>
      <c r="S28" s="223" t="s">
        <v>112</v>
      </c>
      <c r="T28" s="196"/>
      <c r="U28" s="197" t="s">
        <v>53</v>
      </c>
    </row>
    <row r="29" spans="1:21" s="34" customFormat="1" ht="22.5" customHeight="1" x14ac:dyDescent="0.2">
      <c r="A29" s="191"/>
      <c r="B29" s="191">
        <v>234</v>
      </c>
      <c r="C29" s="192" t="s">
        <v>301</v>
      </c>
      <c r="D29" s="219" t="s">
        <v>112</v>
      </c>
      <c r="E29" s="220" t="s">
        <v>112</v>
      </c>
      <c r="F29" s="220" t="s">
        <v>112</v>
      </c>
      <c r="G29" s="220" t="s">
        <v>112</v>
      </c>
      <c r="H29" s="220" t="s">
        <v>112</v>
      </c>
      <c r="I29" s="220" t="s">
        <v>112</v>
      </c>
      <c r="J29" s="220" t="s">
        <v>112</v>
      </c>
      <c r="K29" s="220" t="s">
        <v>112</v>
      </c>
      <c r="L29" s="221" t="s">
        <v>112</v>
      </c>
      <c r="M29" s="219" t="s">
        <v>112</v>
      </c>
      <c r="N29" s="219" t="s">
        <v>112</v>
      </c>
      <c r="O29" s="220" t="s">
        <v>112</v>
      </c>
      <c r="P29" s="220">
        <v>22</v>
      </c>
      <c r="Q29" s="220" t="s">
        <v>112</v>
      </c>
      <c r="R29" s="222" t="s">
        <v>112</v>
      </c>
      <c r="S29" s="223" t="s">
        <v>112</v>
      </c>
      <c r="T29" s="196"/>
      <c r="U29" s="197" t="s">
        <v>302</v>
      </c>
    </row>
    <row r="30" spans="1:21" s="34" customFormat="1" ht="22.5" customHeight="1" x14ac:dyDescent="0.2">
      <c r="A30" s="191"/>
      <c r="B30" s="191">
        <v>236</v>
      </c>
      <c r="C30" s="192" t="s">
        <v>303</v>
      </c>
      <c r="D30" s="219" t="s">
        <v>112</v>
      </c>
      <c r="E30" s="220" t="s">
        <v>112</v>
      </c>
      <c r="F30" s="220" t="s">
        <v>112</v>
      </c>
      <c r="G30" s="220" t="s">
        <v>112</v>
      </c>
      <c r="H30" s="220" t="s">
        <v>112</v>
      </c>
      <c r="I30" s="220" t="s">
        <v>112</v>
      </c>
      <c r="J30" s="220" t="s">
        <v>112</v>
      </c>
      <c r="K30" s="220" t="s">
        <v>112</v>
      </c>
      <c r="L30" s="221" t="s">
        <v>112</v>
      </c>
      <c r="M30" s="219">
        <v>40</v>
      </c>
      <c r="N30" s="219" t="s">
        <v>112</v>
      </c>
      <c r="O30" s="220" t="s">
        <v>112</v>
      </c>
      <c r="P30" s="220" t="s">
        <v>112</v>
      </c>
      <c r="Q30" s="220" t="s">
        <v>112</v>
      </c>
      <c r="R30" s="222" t="s">
        <v>112</v>
      </c>
      <c r="S30" s="223" t="s">
        <v>112</v>
      </c>
      <c r="T30" s="196"/>
      <c r="U30" s="197" t="s">
        <v>304</v>
      </c>
    </row>
    <row r="31" spans="1:21" s="34" customFormat="1" ht="22.5" customHeight="1" x14ac:dyDescent="0.2">
      <c r="A31" s="329" t="s">
        <v>271</v>
      </c>
      <c r="B31" s="330"/>
      <c r="C31" s="349"/>
      <c r="D31" s="219">
        <v>114271</v>
      </c>
      <c r="E31" s="220">
        <v>24460</v>
      </c>
      <c r="F31" s="220" t="s">
        <v>112</v>
      </c>
      <c r="G31" s="220" t="s">
        <v>112</v>
      </c>
      <c r="H31" s="220" t="s">
        <v>112</v>
      </c>
      <c r="I31" s="220">
        <v>89811</v>
      </c>
      <c r="J31" s="220" t="s">
        <v>112</v>
      </c>
      <c r="K31" s="220" t="s">
        <v>112</v>
      </c>
      <c r="L31" s="221" t="s">
        <v>112</v>
      </c>
      <c r="M31" s="219">
        <v>422</v>
      </c>
      <c r="N31" s="219" t="s">
        <v>112</v>
      </c>
      <c r="O31" s="220" t="s">
        <v>112</v>
      </c>
      <c r="P31" s="220">
        <v>542</v>
      </c>
      <c r="Q31" s="220" t="s">
        <v>112</v>
      </c>
      <c r="R31" s="222" t="s">
        <v>112</v>
      </c>
      <c r="S31" s="223" t="s">
        <v>112</v>
      </c>
      <c r="T31" s="350" t="s">
        <v>272</v>
      </c>
      <c r="U31" s="330"/>
    </row>
    <row r="32" spans="1:21" s="34" customFormat="1" ht="22.5" customHeight="1" x14ac:dyDescent="0.2">
      <c r="A32" s="191"/>
      <c r="B32" s="191">
        <v>304</v>
      </c>
      <c r="C32" s="192" t="s">
        <v>57</v>
      </c>
      <c r="D32" s="219">
        <v>24460</v>
      </c>
      <c r="E32" s="220">
        <v>24460</v>
      </c>
      <c r="F32" s="220" t="s">
        <v>112</v>
      </c>
      <c r="G32" s="220" t="s">
        <v>112</v>
      </c>
      <c r="H32" s="220" t="s">
        <v>112</v>
      </c>
      <c r="I32" s="220" t="s">
        <v>112</v>
      </c>
      <c r="J32" s="220" t="s">
        <v>112</v>
      </c>
      <c r="K32" s="220" t="s">
        <v>112</v>
      </c>
      <c r="L32" s="221" t="s">
        <v>112</v>
      </c>
      <c r="M32" s="219">
        <v>299</v>
      </c>
      <c r="N32" s="219" t="s">
        <v>112</v>
      </c>
      <c r="O32" s="220" t="s">
        <v>112</v>
      </c>
      <c r="P32" s="220">
        <v>542</v>
      </c>
      <c r="Q32" s="220" t="s">
        <v>112</v>
      </c>
      <c r="R32" s="222" t="s">
        <v>112</v>
      </c>
      <c r="S32" s="223" t="s">
        <v>112</v>
      </c>
      <c r="T32" s="196"/>
      <c r="U32" s="197" t="s">
        <v>58</v>
      </c>
    </row>
    <row r="33" spans="1:21" s="34" customFormat="1" ht="22.5" customHeight="1" x14ac:dyDescent="0.2">
      <c r="A33" s="191"/>
      <c r="B33" s="191">
        <v>305</v>
      </c>
      <c r="C33" s="192" t="s">
        <v>305</v>
      </c>
      <c r="D33" s="219">
        <v>89811</v>
      </c>
      <c r="E33" s="220" t="s">
        <v>112</v>
      </c>
      <c r="F33" s="220" t="s">
        <v>112</v>
      </c>
      <c r="G33" s="220" t="s">
        <v>112</v>
      </c>
      <c r="H33" s="220" t="s">
        <v>112</v>
      </c>
      <c r="I33" s="220">
        <v>89811</v>
      </c>
      <c r="J33" s="220" t="s">
        <v>112</v>
      </c>
      <c r="K33" s="220" t="s">
        <v>112</v>
      </c>
      <c r="L33" s="221" t="s">
        <v>112</v>
      </c>
      <c r="M33" s="219">
        <v>123</v>
      </c>
      <c r="N33" s="219" t="s">
        <v>112</v>
      </c>
      <c r="O33" s="220" t="s">
        <v>112</v>
      </c>
      <c r="P33" s="220" t="s">
        <v>112</v>
      </c>
      <c r="Q33" s="220" t="s">
        <v>112</v>
      </c>
      <c r="R33" s="222" t="s">
        <v>112</v>
      </c>
      <c r="S33" s="223" t="s">
        <v>112</v>
      </c>
      <c r="T33" s="196"/>
      <c r="U33" s="197" t="s">
        <v>306</v>
      </c>
    </row>
    <row r="34" spans="1:21" s="34" customFormat="1" ht="22.5" customHeight="1" x14ac:dyDescent="0.2">
      <c r="A34" s="329" t="s">
        <v>307</v>
      </c>
      <c r="B34" s="330"/>
      <c r="C34" s="349"/>
      <c r="D34" s="219">
        <v>200870</v>
      </c>
      <c r="E34" s="220" t="s">
        <v>112</v>
      </c>
      <c r="F34" s="220" t="s">
        <v>112</v>
      </c>
      <c r="G34" s="220" t="s">
        <v>112</v>
      </c>
      <c r="H34" s="220" t="s">
        <v>112</v>
      </c>
      <c r="I34" s="220">
        <v>200870</v>
      </c>
      <c r="J34" s="220" t="s">
        <v>112</v>
      </c>
      <c r="K34" s="220" t="s">
        <v>112</v>
      </c>
      <c r="L34" s="221" t="s">
        <v>112</v>
      </c>
      <c r="M34" s="219">
        <v>29</v>
      </c>
      <c r="N34" s="219" t="s">
        <v>112</v>
      </c>
      <c r="O34" s="220">
        <v>1</v>
      </c>
      <c r="P34" s="220" t="s">
        <v>112</v>
      </c>
      <c r="Q34" s="220" t="s">
        <v>112</v>
      </c>
      <c r="R34" s="222" t="s">
        <v>112</v>
      </c>
      <c r="S34" s="223" t="s">
        <v>112</v>
      </c>
      <c r="T34" s="350" t="s">
        <v>308</v>
      </c>
      <c r="U34" s="330"/>
    </row>
    <row r="35" spans="1:21" s="34" customFormat="1" ht="22.5" customHeight="1" x14ac:dyDescent="0.2">
      <c r="A35" s="191"/>
      <c r="B35" s="191">
        <v>401</v>
      </c>
      <c r="C35" s="192" t="s">
        <v>309</v>
      </c>
      <c r="D35" s="219" t="s">
        <v>112</v>
      </c>
      <c r="E35" s="220" t="s">
        <v>112</v>
      </c>
      <c r="F35" s="220" t="s">
        <v>112</v>
      </c>
      <c r="G35" s="220" t="s">
        <v>112</v>
      </c>
      <c r="H35" s="220" t="s">
        <v>112</v>
      </c>
      <c r="I35" s="220" t="s">
        <v>112</v>
      </c>
      <c r="J35" s="220" t="s">
        <v>112</v>
      </c>
      <c r="K35" s="220" t="s">
        <v>112</v>
      </c>
      <c r="L35" s="221" t="s">
        <v>112</v>
      </c>
      <c r="M35" s="219">
        <v>1</v>
      </c>
      <c r="N35" s="219" t="s">
        <v>112</v>
      </c>
      <c r="O35" s="220">
        <v>1</v>
      </c>
      <c r="P35" s="220" t="s">
        <v>112</v>
      </c>
      <c r="Q35" s="220" t="s">
        <v>112</v>
      </c>
      <c r="R35" s="222" t="s">
        <v>112</v>
      </c>
      <c r="S35" s="223" t="s">
        <v>112</v>
      </c>
      <c r="T35" s="196"/>
      <c r="U35" s="197" t="s">
        <v>310</v>
      </c>
    </row>
    <row r="36" spans="1:21" s="34" customFormat="1" ht="22.5" customHeight="1" x14ac:dyDescent="0.2">
      <c r="A36" s="191"/>
      <c r="B36" s="191">
        <v>409</v>
      </c>
      <c r="C36" s="192" t="s">
        <v>311</v>
      </c>
      <c r="D36" s="219">
        <v>200870</v>
      </c>
      <c r="E36" s="220" t="s">
        <v>112</v>
      </c>
      <c r="F36" s="220" t="s">
        <v>112</v>
      </c>
      <c r="G36" s="220" t="s">
        <v>112</v>
      </c>
      <c r="H36" s="220" t="s">
        <v>112</v>
      </c>
      <c r="I36" s="220">
        <v>200870</v>
      </c>
      <c r="J36" s="220" t="s">
        <v>112</v>
      </c>
      <c r="K36" s="220" t="s">
        <v>112</v>
      </c>
      <c r="L36" s="221" t="s">
        <v>112</v>
      </c>
      <c r="M36" s="219" t="s">
        <v>112</v>
      </c>
      <c r="N36" s="219" t="s">
        <v>112</v>
      </c>
      <c r="O36" s="220" t="s">
        <v>112</v>
      </c>
      <c r="P36" s="220" t="s">
        <v>112</v>
      </c>
      <c r="Q36" s="220" t="s">
        <v>112</v>
      </c>
      <c r="R36" s="222" t="s">
        <v>112</v>
      </c>
      <c r="S36" s="223" t="s">
        <v>112</v>
      </c>
      <c r="T36" s="196"/>
      <c r="U36" s="197" t="s">
        <v>312</v>
      </c>
    </row>
    <row r="37" spans="1:21" s="34" customFormat="1" ht="22.5" customHeight="1" x14ac:dyDescent="0.2">
      <c r="A37" s="191"/>
      <c r="B37" s="191">
        <v>410</v>
      </c>
      <c r="C37" s="192" t="s">
        <v>313</v>
      </c>
      <c r="D37" s="219" t="s">
        <v>112</v>
      </c>
      <c r="E37" s="220" t="s">
        <v>112</v>
      </c>
      <c r="F37" s="220" t="s">
        <v>112</v>
      </c>
      <c r="G37" s="220" t="s">
        <v>112</v>
      </c>
      <c r="H37" s="220" t="s">
        <v>112</v>
      </c>
      <c r="I37" s="220" t="s">
        <v>112</v>
      </c>
      <c r="J37" s="220" t="s">
        <v>112</v>
      </c>
      <c r="K37" s="220" t="s">
        <v>112</v>
      </c>
      <c r="L37" s="221" t="s">
        <v>112</v>
      </c>
      <c r="M37" s="219">
        <v>28</v>
      </c>
      <c r="N37" s="219" t="s">
        <v>112</v>
      </c>
      <c r="O37" s="220" t="s">
        <v>112</v>
      </c>
      <c r="P37" s="220" t="s">
        <v>112</v>
      </c>
      <c r="Q37" s="220" t="s">
        <v>112</v>
      </c>
      <c r="R37" s="222" t="s">
        <v>112</v>
      </c>
      <c r="S37" s="223" t="s">
        <v>112</v>
      </c>
      <c r="T37" s="196"/>
      <c r="U37" s="197" t="s">
        <v>314</v>
      </c>
    </row>
    <row r="38" spans="1:21" s="34" customFormat="1" ht="22.5" customHeight="1" x14ac:dyDescent="0.2">
      <c r="A38" s="329" t="s">
        <v>275</v>
      </c>
      <c r="B38" s="330"/>
      <c r="C38" s="349"/>
      <c r="D38" s="219" t="s">
        <v>112</v>
      </c>
      <c r="E38" s="220" t="s">
        <v>112</v>
      </c>
      <c r="F38" s="220" t="s">
        <v>112</v>
      </c>
      <c r="G38" s="220" t="s">
        <v>112</v>
      </c>
      <c r="H38" s="220" t="s">
        <v>112</v>
      </c>
      <c r="I38" s="220" t="s">
        <v>112</v>
      </c>
      <c r="J38" s="220" t="s">
        <v>112</v>
      </c>
      <c r="K38" s="220" t="s">
        <v>112</v>
      </c>
      <c r="L38" s="221" t="s">
        <v>112</v>
      </c>
      <c r="M38" s="219" t="s">
        <v>112</v>
      </c>
      <c r="N38" s="219" t="s">
        <v>112</v>
      </c>
      <c r="O38" s="220" t="s">
        <v>112</v>
      </c>
      <c r="P38" s="220">
        <v>16</v>
      </c>
      <c r="Q38" s="220" t="s">
        <v>112</v>
      </c>
      <c r="R38" s="222" t="s">
        <v>112</v>
      </c>
      <c r="S38" s="223" t="s">
        <v>112</v>
      </c>
      <c r="T38" s="350" t="s">
        <v>276</v>
      </c>
      <c r="U38" s="330"/>
    </row>
    <row r="39" spans="1:21" s="34" customFormat="1" ht="22.5" customHeight="1" x14ac:dyDescent="0.2">
      <c r="A39" s="191"/>
      <c r="B39" s="191">
        <v>551</v>
      </c>
      <c r="C39" s="192" t="s">
        <v>315</v>
      </c>
      <c r="D39" s="219" t="s">
        <v>112</v>
      </c>
      <c r="E39" s="220" t="s">
        <v>112</v>
      </c>
      <c r="F39" s="220" t="s">
        <v>112</v>
      </c>
      <c r="G39" s="220" t="s">
        <v>112</v>
      </c>
      <c r="H39" s="220" t="s">
        <v>112</v>
      </c>
      <c r="I39" s="220" t="s">
        <v>112</v>
      </c>
      <c r="J39" s="220" t="s">
        <v>112</v>
      </c>
      <c r="K39" s="220" t="s">
        <v>112</v>
      </c>
      <c r="L39" s="221" t="s">
        <v>112</v>
      </c>
      <c r="M39" s="219" t="s">
        <v>112</v>
      </c>
      <c r="N39" s="219" t="s">
        <v>112</v>
      </c>
      <c r="O39" s="220" t="s">
        <v>112</v>
      </c>
      <c r="P39" s="220">
        <v>16</v>
      </c>
      <c r="Q39" s="220" t="s">
        <v>112</v>
      </c>
      <c r="R39" s="222" t="s">
        <v>112</v>
      </c>
      <c r="S39" s="223" t="s">
        <v>112</v>
      </c>
      <c r="T39" s="196"/>
      <c r="U39" s="197" t="s">
        <v>316</v>
      </c>
    </row>
    <row r="40" spans="1:21" s="34" customFormat="1" ht="22.5" customHeight="1" x14ac:dyDescent="0.2">
      <c r="A40" s="329" t="s">
        <v>66</v>
      </c>
      <c r="B40" s="330"/>
      <c r="C40" s="349"/>
      <c r="D40" s="219">
        <v>329030</v>
      </c>
      <c r="E40" s="220">
        <v>42848</v>
      </c>
      <c r="F40" s="220" t="s">
        <v>112</v>
      </c>
      <c r="G40" s="220" t="s">
        <v>112</v>
      </c>
      <c r="H40" s="220" t="s">
        <v>112</v>
      </c>
      <c r="I40" s="220">
        <v>286182</v>
      </c>
      <c r="J40" s="220" t="s">
        <v>112</v>
      </c>
      <c r="K40" s="220" t="s">
        <v>112</v>
      </c>
      <c r="L40" s="221" t="s">
        <v>112</v>
      </c>
      <c r="M40" s="219">
        <v>120</v>
      </c>
      <c r="N40" s="219" t="s">
        <v>112</v>
      </c>
      <c r="O40" s="220" t="s">
        <v>112</v>
      </c>
      <c r="P40" s="220">
        <v>12</v>
      </c>
      <c r="Q40" s="220" t="s">
        <v>112</v>
      </c>
      <c r="R40" s="222" t="s">
        <v>112</v>
      </c>
      <c r="S40" s="223" t="s">
        <v>112</v>
      </c>
      <c r="T40" s="350" t="s">
        <v>279</v>
      </c>
      <c r="U40" s="330"/>
    </row>
    <row r="41" spans="1:21" s="34" customFormat="1" ht="22.5" customHeight="1" x14ac:dyDescent="0.2">
      <c r="A41" s="191"/>
      <c r="B41" s="191">
        <v>601</v>
      </c>
      <c r="C41" s="192" t="s">
        <v>68</v>
      </c>
      <c r="D41" s="219">
        <v>329030</v>
      </c>
      <c r="E41" s="220">
        <v>42848</v>
      </c>
      <c r="F41" s="220" t="s">
        <v>112</v>
      </c>
      <c r="G41" s="220" t="s">
        <v>112</v>
      </c>
      <c r="H41" s="220" t="s">
        <v>112</v>
      </c>
      <c r="I41" s="220">
        <v>286182</v>
      </c>
      <c r="J41" s="220" t="s">
        <v>112</v>
      </c>
      <c r="K41" s="220" t="s">
        <v>112</v>
      </c>
      <c r="L41" s="221" t="s">
        <v>112</v>
      </c>
      <c r="M41" s="219">
        <v>120</v>
      </c>
      <c r="N41" s="219" t="s">
        <v>112</v>
      </c>
      <c r="O41" s="220" t="s">
        <v>112</v>
      </c>
      <c r="P41" s="220">
        <v>12</v>
      </c>
      <c r="Q41" s="220" t="s">
        <v>112</v>
      </c>
      <c r="R41" s="222" t="s">
        <v>112</v>
      </c>
      <c r="S41" s="223" t="s">
        <v>112</v>
      </c>
      <c r="T41" s="196"/>
      <c r="U41" s="197" t="s">
        <v>69</v>
      </c>
    </row>
    <row r="42" spans="1:21" s="34" customFormat="1" ht="22.5" customHeight="1" x14ac:dyDescent="0.2">
      <c r="A42" s="329" t="s">
        <v>317</v>
      </c>
      <c r="B42" s="330"/>
      <c r="C42" s="349"/>
      <c r="D42" s="219">
        <v>905438</v>
      </c>
      <c r="E42" s="220">
        <v>1640</v>
      </c>
      <c r="F42" s="220" t="s">
        <v>112</v>
      </c>
      <c r="G42" s="220">
        <v>473627</v>
      </c>
      <c r="H42" s="220">
        <v>22</v>
      </c>
      <c r="I42" s="220">
        <v>5978</v>
      </c>
      <c r="J42" s="220">
        <v>424171</v>
      </c>
      <c r="K42" s="220">
        <v>1211</v>
      </c>
      <c r="L42" s="221">
        <v>422960</v>
      </c>
      <c r="M42" s="219">
        <v>142</v>
      </c>
      <c r="N42" s="219" t="s">
        <v>112</v>
      </c>
      <c r="O42" s="220" t="s">
        <v>112</v>
      </c>
      <c r="P42" s="220" t="s">
        <v>112</v>
      </c>
      <c r="Q42" s="220" t="s">
        <v>112</v>
      </c>
      <c r="R42" s="222" t="s">
        <v>112</v>
      </c>
      <c r="S42" s="223" t="s">
        <v>112</v>
      </c>
      <c r="T42" s="350" t="s">
        <v>318</v>
      </c>
      <c r="U42" s="330"/>
    </row>
    <row r="43" spans="1:21" s="34" customFormat="1" ht="22.5" customHeight="1" x14ac:dyDescent="0.2">
      <c r="A43" s="191"/>
      <c r="B43" s="191">
        <v>701</v>
      </c>
      <c r="C43" s="192" t="s">
        <v>319</v>
      </c>
      <c r="D43" s="219">
        <v>6742</v>
      </c>
      <c r="E43" s="220">
        <v>1640</v>
      </c>
      <c r="F43" s="220" t="s">
        <v>112</v>
      </c>
      <c r="G43" s="220" t="s">
        <v>112</v>
      </c>
      <c r="H43" s="220">
        <v>22</v>
      </c>
      <c r="I43" s="220">
        <v>5080</v>
      </c>
      <c r="J43" s="220" t="s">
        <v>112</v>
      </c>
      <c r="K43" s="220" t="s">
        <v>112</v>
      </c>
      <c r="L43" s="221" t="s">
        <v>112</v>
      </c>
      <c r="M43" s="219" t="s">
        <v>112</v>
      </c>
      <c r="N43" s="219" t="s">
        <v>112</v>
      </c>
      <c r="O43" s="220" t="s">
        <v>112</v>
      </c>
      <c r="P43" s="220" t="s">
        <v>112</v>
      </c>
      <c r="Q43" s="220" t="s">
        <v>112</v>
      </c>
      <c r="R43" s="222" t="s">
        <v>112</v>
      </c>
      <c r="S43" s="223" t="s">
        <v>112</v>
      </c>
      <c r="T43" s="196"/>
      <c r="U43" s="197" t="s">
        <v>320</v>
      </c>
    </row>
    <row r="44" spans="1:21" s="34" customFormat="1" ht="22.5" customHeight="1" thickBot="1" x14ac:dyDescent="0.25">
      <c r="A44" s="198"/>
      <c r="B44" s="198">
        <v>703</v>
      </c>
      <c r="C44" s="199" t="s">
        <v>321</v>
      </c>
      <c r="D44" s="224">
        <v>898696</v>
      </c>
      <c r="E44" s="225" t="s">
        <v>112</v>
      </c>
      <c r="F44" s="225" t="s">
        <v>112</v>
      </c>
      <c r="G44" s="225">
        <v>473627</v>
      </c>
      <c r="H44" s="225" t="s">
        <v>112</v>
      </c>
      <c r="I44" s="225">
        <v>898</v>
      </c>
      <c r="J44" s="225">
        <v>424171</v>
      </c>
      <c r="K44" s="225">
        <v>1211</v>
      </c>
      <c r="L44" s="226">
        <v>422960</v>
      </c>
      <c r="M44" s="224">
        <v>142</v>
      </c>
      <c r="N44" s="224" t="s">
        <v>112</v>
      </c>
      <c r="O44" s="225" t="s">
        <v>112</v>
      </c>
      <c r="P44" s="225" t="s">
        <v>112</v>
      </c>
      <c r="Q44" s="225" t="s">
        <v>112</v>
      </c>
      <c r="R44" s="227" t="s">
        <v>112</v>
      </c>
      <c r="S44" s="228" t="s">
        <v>112</v>
      </c>
      <c r="T44" s="204"/>
      <c r="U44" s="205" t="s">
        <v>281</v>
      </c>
    </row>
    <row r="45" spans="1:21" ht="18.75" customHeight="1" x14ac:dyDescent="0.2">
      <c r="A45" s="166" t="s">
        <v>9</v>
      </c>
      <c r="U45" s="167" t="s">
        <v>9</v>
      </c>
    </row>
    <row r="46" spans="1:21" ht="31.5" customHeight="1" x14ac:dyDescent="0.2"/>
    <row r="47" spans="1:21" ht="31.5" customHeight="1" x14ac:dyDescent="0.2"/>
    <row r="48" spans="1:21" ht="31.5" customHeight="1" x14ac:dyDescent="0.2"/>
    <row r="49" ht="31.5" customHeight="1" x14ac:dyDescent="0.2"/>
    <row r="50" ht="31.5" customHeight="1" x14ac:dyDescent="0.2"/>
    <row r="51" ht="31.5" customHeight="1" x14ac:dyDescent="0.2"/>
    <row r="52" ht="31.5" customHeight="1" x14ac:dyDescent="0.2"/>
    <row r="53" ht="31.5" customHeight="1" x14ac:dyDescent="0.2"/>
    <row r="79" ht="5.25" customHeight="1" x14ac:dyDescent="0.2"/>
  </sheetData>
  <mergeCells count="18">
    <mergeCell ref="A2:C5"/>
    <mergeCell ref="T2:U5"/>
    <mergeCell ref="A7:C7"/>
    <mergeCell ref="T7:U7"/>
    <mergeCell ref="A8:C8"/>
    <mergeCell ref="T8:U8"/>
    <mergeCell ref="A25:C25"/>
    <mergeCell ref="T25:U25"/>
    <mergeCell ref="A31:C31"/>
    <mergeCell ref="T31:U31"/>
    <mergeCell ref="A34:C34"/>
    <mergeCell ref="T34:U34"/>
    <mergeCell ref="A38:C38"/>
    <mergeCell ref="T38:U38"/>
    <mergeCell ref="A40:C40"/>
    <mergeCell ref="T40:U40"/>
    <mergeCell ref="A42:C42"/>
    <mergeCell ref="T42:U42"/>
  </mergeCells>
  <phoneticPr fontId="2"/>
  <pageMargins left="0.59055118110236227" right="0.59055118110236227" top="0.59055118110236227" bottom="0.59055118110236227" header="0.51181102362204722" footer="0.51181102362204722"/>
  <pageSetup paperSize="9" scale="65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73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24.26953125" style="9" customWidth="1"/>
    <col min="3" max="4" width="25.08984375" style="9" customWidth="1"/>
    <col min="5" max="5" width="3.26953125" style="9" customWidth="1"/>
    <col min="6" max="6" width="24.26953125" style="9" customWidth="1"/>
    <col min="7" max="13" width="18.08984375" style="9" customWidth="1"/>
    <col min="14" max="16384" width="8" style="9"/>
  </cols>
  <sheetData>
    <row r="1" spans="1:13" s="2" customFormat="1" ht="18.75" customHeight="1" x14ac:dyDescent="0.2">
      <c r="A1" s="168" t="s">
        <v>322</v>
      </c>
      <c r="C1" s="229"/>
      <c r="D1" s="89"/>
      <c r="E1" s="230"/>
      <c r="F1" s="231"/>
      <c r="G1" s="232"/>
      <c r="H1" s="233" t="s">
        <v>183</v>
      </c>
      <c r="I1" s="229" t="s">
        <v>183</v>
      </c>
      <c r="J1" s="229" t="s">
        <v>183</v>
      </c>
      <c r="K1" s="229"/>
      <c r="L1" s="234"/>
      <c r="M1" s="234"/>
    </row>
    <row r="2" spans="1:13" s="2" customFormat="1" ht="18.75" customHeight="1" thickBot="1" x14ac:dyDescent="0.25">
      <c r="A2" s="168" t="s">
        <v>323</v>
      </c>
      <c r="C2" s="229"/>
      <c r="D2" s="235"/>
      <c r="E2" s="236"/>
      <c r="F2" s="237" t="s">
        <v>324</v>
      </c>
      <c r="G2" s="232"/>
      <c r="H2" s="233"/>
      <c r="I2" s="229"/>
      <c r="J2" s="229"/>
      <c r="K2" s="229"/>
      <c r="L2" s="234"/>
      <c r="M2" s="234"/>
    </row>
    <row r="3" spans="1:13" ht="15" customHeight="1" x14ac:dyDescent="0.2">
      <c r="A3" s="238"/>
      <c r="B3" s="239"/>
      <c r="C3" s="240"/>
      <c r="D3" s="241"/>
      <c r="E3" s="241"/>
      <c r="F3" s="242" t="s">
        <v>183</v>
      </c>
      <c r="G3" s="243"/>
    </row>
    <row r="4" spans="1:13" ht="15" customHeight="1" x14ac:dyDescent="0.2">
      <c r="A4" s="362" t="s">
        <v>325</v>
      </c>
      <c r="B4" s="363"/>
      <c r="C4" s="244" t="s">
        <v>326</v>
      </c>
      <c r="D4" s="245" t="s">
        <v>327</v>
      </c>
      <c r="E4" s="245"/>
      <c r="F4" s="246"/>
      <c r="G4" s="247"/>
    </row>
    <row r="5" spans="1:13" ht="30" customHeight="1" x14ac:dyDescent="0.2">
      <c r="A5" s="248"/>
      <c r="B5" s="249"/>
      <c r="C5" s="250" t="s">
        <v>202</v>
      </c>
      <c r="D5" s="251" t="s">
        <v>328</v>
      </c>
      <c r="E5" s="364" t="s">
        <v>329</v>
      </c>
      <c r="F5" s="365"/>
      <c r="G5" s="247"/>
    </row>
    <row r="6" spans="1:13" ht="30" customHeight="1" x14ac:dyDescent="0.2">
      <c r="A6" s="358" t="s">
        <v>330</v>
      </c>
      <c r="B6" s="366"/>
      <c r="C6" s="252">
        <v>4339976</v>
      </c>
      <c r="D6" s="252">
        <v>852701</v>
      </c>
      <c r="E6" s="367" t="s">
        <v>331</v>
      </c>
      <c r="F6" s="368"/>
      <c r="G6" s="243"/>
    </row>
    <row r="7" spans="1:13" ht="30" customHeight="1" x14ac:dyDescent="0.2">
      <c r="B7" s="253" t="s">
        <v>332</v>
      </c>
      <c r="C7" s="252">
        <v>398056</v>
      </c>
      <c r="D7" s="252">
        <v>142312</v>
      </c>
      <c r="E7" s="254"/>
      <c r="F7" s="255" t="s">
        <v>333</v>
      </c>
      <c r="G7" s="256"/>
    </row>
    <row r="8" spans="1:13" ht="30" customHeight="1" x14ac:dyDescent="0.2">
      <c r="B8" s="253" t="s">
        <v>334</v>
      </c>
      <c r="C8" s="252">
        <v>3937236</v>
      </c>
      <c r="D8" s="252">
        <v>706255</v>
      </c>
      <c r="E8" s="254"/>
      <c r="F8" s="255" t="s">
        <v>335</v>
      </c>
      <c r="G8" s="256"/>
    </row>
    <row r="9" spans="1:13" ht="30" customHeight="1" x14ac:dyDescent="0.2">
      <c r="A9" s="248"/>
      <c r="B9" s="257" t="s">
        <v>336</v>
      </c>
      <c r="C9" s="258">
        <v>4684</v>
      </c>
      <c r="D9" s="258">
        <v>4134</v>
      </c>
      <c r="E9" s="259"/>
      <c r="F9" s="260" t="s">
        <v>337</v>
      </c>
      <c r="G9" s="256"/>
    </row>
    <row r="10" spans="1:13" ht="30" customHeight="1" x14ac:dyDescent="0.2">
      <c r="A10" s="358" t="s">
        <v>338</v>
      </c>
      <c r="B10" s="366"/>
      <c r="C10" s="252">
        <v>3978960</v>
      </c>
      <c r="D10" s="252">
        <v>463501</v>
      </c>
      <c r="E10" s="369" t="s">
        <v>339</v>
      </c>
      <c r="F10" s="361"/>
      <c r="G10" s="256"/>
    </row>
    <row r="11" spans="1:13" ht="30" customHeight="1" x14ac:dyDescent="0.2">
      <c r="B11" s="253" t="s">
        <v>340</v>
      </c>
      <c r="C11" s="261">
        <v>3973538</v>
      </c>
      <c r="D11" s="262">
        <v>463416</v>
      </c>
      <c r="E11" s="254"/>
      <c r="F11" s="255" t="s">
        <v>341</v>
      </c>
      <c r="G11" s="256"/>
    </row>
    <row r="12" spans="1:13" ht="30" customHeight="1" x14ac:dyDescent="0.2">
      <c r="A12" s="248"/>
      <c r="B12" s="263" t="s">
        <v>336</v>
      </c>
      <c r="C12" s="264">
        <v>5422</v>
      </c>
      <c r="D12" s="265">
        <v>85</v>
      </c>
      <c r="E12" s="259"/>
      <c r="F12" s="260" t="s">
        <v>342</v>
      </c>
      <c r="G12" s="256"/>
    </row>
    <row r="13" spans="1:13" ht="30" customHeight="1" x14ac:dyDescent="0.2">
      <c r="A13" s="358" t="s">
        <v>343</v>
      </c>
      <c r="B13" s="359"/>
      <c r="C13" s="252">
        <v>154424</v>
      </c>
      <c r="D13" s="252">
        <v>319084</v>
      </c>
      <c r="E13" s="360" t="s">
        <v>344</v>
      </c>
      <c r="F13" s="361"/>
    </row>
    <row r="14" spans="1:13" ht="30" customHeight="1" x14ac:dyDescent="0.2">
      <c r="B14" s="253" t="s">
        <v>345</v>
      </c>
      <c r="C14" s="252">
        <v>26514</v>
      </c>
      <c r="D14" s="252">
        <v>30865</v>
      </c>
      <c r="E14" s="254"/>
      <c r="F14" s="266" t="s">
        <v>346</v>
      </c>
    </row>
    <row r="15" spans="1:13" ht="30" customHeight="1" x14ac:dyDescent="0.2">
      <c r="B15" s="253" t="s">
        <v>347</v>
      </c>
      <c r="C15" s="252">
        <v>13831</v>
      </c>
      <c r="D15" s="252">
        <v>14399</v>
      </c>
      <c r="E15" s="254"/>
      <c r="F15" s="266" t="s">
        <v>348</v>
      </c>
    </row>
    <row r="16" spans="1:13" ht="30" customHeight="1" x14ac:dyDescent="0.2">
      <c r="B16" s="253" t="s">
        <v>349</v>
      </c>
      <c r="C16" s="252">
        <v>14508</v>
      </c>
      <c r="D16" s="252">
        <v>23794</v>
      </c>
      <c r="E16" s="254"/>
      <c r="F16" s="266" t="s">
        <v>350</v>
      </c>
    </row>
    <row r="17" spans="1:6" ht="30" customHeight="1" x14ac:dyDescent="0.2">
      <c r="B17" s="253" t="s">
        <v>351</v>
      </c>
      <c r="C17" s="252">
        <v>7693</v>
      </c>
      <c r="D17" s="252">
        <v>13000</v>
      </c>
      <c r="E17" s="254"/>
      <c r="F17" s="266" t="s">
        <v>352</v>
      </c>
    </row>
    <row r="18" spans="1:6" ht="30" customHeight="1" x14ac:dyDescent="0.2">
      <c r="B18" s="253" t="s">
        <v>353</v>
      </c>
      <c r="C18" s="252">
        <v>20239</v>
      </c>
      <c r="D18" s="252">
        <v>25420</v>
      </c>
      <c r="E18" s="254"/>
      <c r="F18" s="266" t="s">
        <v>354</v>
      </c>
    </row>
    <row r="19" spans="1:6" ht="30" customHeight="1" x14ac:dyDescent="0.2">
      <c r="B19" s="253" t="s">
        <v>355</v>
      </c>
      <c r="C19" s="252">
        <v>9658</v>
      </c>
      <c r="D19" s="252">
        <v>15337</v>
      </c>
      <c r="E19" s="254"/>
      <c r="F19" s="266" t="s">
        <v>356</v>
      </c>
    </row>
    <row r="20" spans="1:6" ht="30" customHeight="1" x14ac:dyDescent="0.2">
      <c r="B20" s="253" t="s">
        <v>357</v>
      </c>
      <c r="C20" s="252">
        <v>3890</v>
      </c>
      <c r="D20" s="252">
        <v>4308</v>
      </c>
      <c r="E20" s="254"/>
      <c r="F20" s="266" t="s">
        <v>358</v>
      </c>
    </row>
    <row r="21" spans="1:6" ht="30" customHeight="1" x14ac:dyDescent="0.2">
      <c r="B21" s="253" t="s">
        <v>359</v>
      </c>
      <c r="C21" s="252">
        <v>39803</v>
      </c>
      <c r="D21" s="252">
        <v>121260</v>
      </c>
      <c r="E21" s="254"/>
      <c r="F21" s="266" t="s">
        <v>360</v>
      </c>
    </row>
    <row r="22" spans="1:6" ht="30" customHeight="1" thickBot="1" x14ac:dyDescent="0.25">
      <c r="A22" s="267"/>
      <c r="B22" s="268" t="s">
        <v>361</v>
      </c>
      <c r="C22" s="269">
        <v>18288</v>
      </c>
      <c r="D22" s="269">
        <v>70701</v>
      </c>
      <c r="E22" s="270"/>
      <c r="F22" s="271" t="s">
        <v>362</v>
      </c>
    </row>
    <row r="23" spans="1:6" ht="18.75" customHeight="1" x14ac:dyDescent="0.2">
      <c r="A23" s="2"/>
      <c r="F23" s="167" t="s">
        <v>9</v>
      </c>
    </row>
    <row r="24" spans="1:6" ht="12" customHeight="1" x14ac:dyDescent="0.2"/>
    <row r="73" ht="5.25" customHeight="1" x14ac:dyDescent="0.2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⑤消費者・販売業者向販売、在庫内訳</vt:lpstr>
      <vt:lpstr>'(2)原油受払'!Print_Area</vt:lpstr>
      <vt:lpstr>'(3)①需給概要'!Print_Area</vt:lpstr>
      <vt:lpstr>②製品受払!Print_Area</vt:lpstr>
      <vt:lpstr>'⑤消費者・販売業者向販売、在庫内訳'!Print_Area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2023-03-15T06:25:37Z</dcterms:created>
  <dcterms:modified xsi:type="dcterms:W3CDTF">2023-03-15T06:25:43Z</dcterms:modified>
</cp:coreProperties>
</file>