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1_{7FB9801A-3AF9-4E84-810E-DD7485EAF8FD}" xr6:coauthVersionLast="47" xr6:coauthVersionMax="47" xr10:uidLastSave="{00000000-0000-0000-0000-000000000000}"/>
  <bookViews>
    <workbookView xWindow="-120" yWindow="-120" windowWidth="29040" windowHeight="15720" activeTab="6" xr2:uid="{207E6C9A-CE96-4F6D-8F56-0240B75AA823}"/>
  </bookViews>
  <sheets>
    <sheet name="Ⅱ.(1)原油輸入" sheetId="2" r:id="rId1"/>
    <sheet name="(2)原油受払" sheetId="3" r:id="rId2"/>
    <sheet name="(3)①需給概要" sheetId="4" r:id="rId3"/>
    <sheet name="②製品受払" sheetId="5" r:id="rId4"/>
    <sheet name="③製品国別輸入" sheetId="6" r:id="rId5"/>
    <sheet name="④製品国別輸出" sheetId="7" r:id="rId6"/>
    <sheet name="⑤消費者・販売業者向販売、在庫内訳" sheetId="8" r:id="rId7"/>
  </sheets>
  <definedNames>
    <definedName name="_1__123Graph_Aｸﾞﾗﾌ_1" hidden="1">#REF!</definedName>
    <definedName name="_10__123Graph_Eｸﾞﾗﾌ_2" hidden="1">#REF!</definedName>
    <definedName name="_11__123Graph_Xｸﾞﾗﾌ_3" hidden="1">#REF!</definedName>
    <definedName name="_2__123Graph_Aｸﾞﾗﾌ_3" hidden="1">#REF!</definedName>
    <definedName name="_3__123Graph_Bｸﾞﾗﾌ_1" hidden="1">#REF!</definedName>
    <definedName name="_4__123Graph_Bｸﾞﾗﾌ_2" hidden="1">#REF!</definedName>
    <definedName name="_5__123Graph_Bｸﾞﾗﾌ_3" hidden="1">#REF!</definedName>
    <definedName name="_6__123Graph_Cｸﾞﾗﾌ_1" hidden="1">#REF!</definedName>
    <definedName name="_7__123Graph_Cｸﾞﾗﾌ_2" hidden="1">#REF!</definedName>
    <definedName name="_8__123Graph_Dｸﾞﾗﾌ_1" hidden="1">#REF!</definedName>
    <definedName name="_9__123Graph_Dｸﾞﾗﾌ_2" hidden="1">#REF!</definedName>
    <definedName name="_xlnm.Print_Area" localSheetId="1">'(2)原油受払'!$A$1:$K$18</definedName>
    <definedName name="_xlnm.Print_Area" localSheetId="2">'(3)①需給概要'!$A$1:$S$28</definedName>
    <definedName name="_xlnm.Print_Area" localSheetId="3">②製品受払!$A$1:$S$26</definedName>
    <definedName name="_xlnm.Print_Area" localSheetId="6">'⑤消費者・販売業者向販売、在庫内訳'!$A$1:$F$23</definedName>
    <definedName name="_xlnm.Print_Area" localSheetId="0">'Ⅱ.(1)原油輸入'!$A$1:$I$43</definedName>
    <definedName name="けんめい">#REF!</definedName>
    <definedName name="県名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2" l="1"/>
  <c r="E37" i="2"/>
  <c r="E34" i="2"/>
  <c r="E31" i="2"/>
  <c r="E24" i="2"/>
  <c r="E23" i="2"/>
  <c r="E22" i="2"/>
  <c r="E21" i="2"/>
  <c r="E19" i="2"/>
  <c r="E18" i="2"/>
  <c r="E17" i="2"/>
  <c r="E15" i="2"/>
  <c r="E13" i="2"/>
  <c r="E11" i="2"/>
  <c r="E10" i="2"/>
  <c r="E9" i="2"/>
  <c r="E8" i="2"/>
  <c r="E7" i="2"/>
</calcChain>
</file>

<file path=xl/sharedStrings.xml><?xml version="1.0" encoding="utf-8"?>
<sst xmlns="http://schemas.openxmlformats.org/spreadsheetml/2006/main" count="1507" uniqueCount="352">
  <si>
    <r>
      <t>Ⅱ．</t>
    </r>
    <r>
      <rPr>
        <sz val="11"/>
        <color theme="1"/>
        <rFont val="游ゴシック"/>
        <family val="2"/>
        <charset val="128"/>
        <scheme val="minor"/>
      </rPr>
      <t>(</t>
    </r>
    <r>
      <rPr>
        <sz val="11"/>
        <color theme="1"/>
        <rFont val="游ゴシック"/>
        <family val="2"/>
        <charset val="128"/>
        <scheme val="minor"/>
      </rPr>
      <t>1</t>
    </r>
    <r>
      <rPr>
        <sz val="11"/>
        <color theme="1"/>
        <rFont val="游ゴシック"/>
        <family val="2"/>
        <charset val="128"/>
        <scheme val="minor"/>
      </rPr>
      <t xml:space="preserve">)原油輸入　Import of Crude </t>
    </r>
    <r>
      <rPr>
        <sz val="11"/>
        <color theme="1"/>
        <rFont val="游ゴシック"/>
        <family val="2"/>
        <charset val="128"/>
        <scheme val="minor"/>
      </rPr>
      <t>O</t>
    </r>
    <r>
      <rPr>
        <sz val="11"/>
        <color theme="1"/>
        <rFont val="游ゴシック"/>
        <family val="2"/>
        <charset val="128"/>
        <scheme val="minor"/>
      </rPr>
      <t>il by Source</t>
    </r>
    <phoneticPr fontId="3"/>
  </si>
  <si>
    <t>地域･原油名
Area and Country,  Oil Source</t>
    <rPh sb="0" eb="2">
      <t>チイキ</t>
    </rPh>
    <rPh sb="3" eb="5">
      <t>ゲンユ</t>
    </rPh>
    <rPh sb="5" eb="6">
      <t>メイ</t>
    </rPh>
    <phoneticPr fontId="3"/>
  </si>
  <si>
    <t>数　量
Amount</t>
    <rPh sb="0" eb="1">
      <t>カズ</t>
    </rPh>
    <rPh sb="2" eb="3">
      <t>リョウ</t>
    </rPh>
    <phoneticPr fontId="3"/>
  </si>
  <si>
    <t>構成比
(%)
Share</t>
    <rPh sb="0" eb="3">
      <t>コウセイヒ</t>
    </rPh>
    <phoneticPr fontId="3"/>
  </si>
  <si>
    <t>前月比
(%)
R.P.</t>
    <rPh sb="0" eb="3">
      <t>ゼンゲツヒ</t>
    </rPh>
    <phoneticPr fontId="3"/>
  </si>
  <si>
    <t>前年同月比(%)
R.S.</t>
    <rPh sb="0" eb="2">
      <t>ゼンネン</t>
    </rPh>
    <rPh sb="2" eb="5">
      <t>ドウゲツヒ</t>
    </rPh>
    <phoneticPr fontId="3"/>
  </si>
  <si>
    <t xml:space="preserve">合　　　　　　計 </t>
    <rPh sb="0" eb="1">
      <t>ゴウ</t>
    </rPh>
    <rPh sb="7" eb="8">
      <t>ケイ</t>
    </rPh>
    <phoneticPr fontId="3"/>
  </si>
  <si>
    <t>Total</t>
    <phoneticPr fontId="3"/>
  </si>
  <si>
    <t xml:space="preserve"> </t>
  </si>
  <si>
    <t>(R7年06月)</t>
  </si>
  <si>
    <t>中東</t>
  </si>
  <si>
    <t>Middle East</t>
  </si>
  <si>
    <t>サウジアラビア</t>
  </si>
  <si>
    <t>Saudi Arabia</t>
  </si>
  <si>
    <t>アラビアン・ライト</t>
  </si>
  <si>
    <t xml:space="preserve">― </t>
  </si>
  <si>
    <t>アラビアン・ヘビー</t>
  </si>
  <si>
    <t>アラビアン・ミディアム</t>
  </si>
  <si>
    <t>アラビアン・エキストラ・ライト</t>
  </si>
  <si>
    <t>アラビアン・スーパー・ライト</t>
  </si>
  <si>
    <t>クウェート</t>
  </si>
  <si>
    <t>Kuwait</t>
  </si>
  <si>
    <t>中立地帯</t>
  </si>
  <si>
    <t>Neutral Zone</t>
  </si>
  <si>
    <t>カフジ</t>
  </si>
  <si>
    <t>カタール</t>
  </si>
  <si>
    <t>Qatar</t>
  </si>
  <si>
    <t>カタール・マリーン</t>
  </si>
  <si>
    <t>アル・シャヒーン</t>
  </si>
  <si>
    <t>アラブ首長国連邦</t>
  </si>
  <si>
    <t>United Arab Emirates</t>
  </si>
  <si>
    <t>マーバン</t>
  </si>
  <si>
    <t>ダス</t>
  </si>
  <si>
    <t>ムバラス・クルード</t>
  </si>
  <si>
    <t>ウムルル</t>
  </si>
  <si>
    <t>（単位：kl）</t>
  </si>
  <si>
    <t>（Unit：kl）</t>
  </si>
  <si>
    <t>南方</t>
  </si>
  <si>
    <t>South East Asia</t>
  </si>
  <si>
    <t>マレーシア</t>
  </si>
  <si>
    <t>Malaysia</t>
  </si>
  <si>
    <t>デュラン</t>
  </si>
  <si>
    <t>欧州</t>
  </si>
  <si>
    <t>Europe</t>
  </si>
  <si>
    <t>ロシア</t>
  </si>
  <si>
    <t>Russia</t>
  </si>
  <si>
    <t>サハリン・ブレンド</t>
  </si>
  <si>
    <t>北米</t>
  </si>
  <si>
    <t>North America</t>
  </si>
  <si>
    <t>アメリカ合衆国</t>
  </si>
  <si>
    <t>United States of America</t>
  </si>
  <si>
    <t>WTIミッドランド</t>
  </si>
  <si>
    <t>アフリカ</t>
  </si>
  <si>
    <t>Africa</t>
  </si>
  <si>
    <t>スーダン</t>
  </si>
  <si>
    <t>Sudan</t>
  </si>
  <si>
    <t>ナイル</t>
  </si>
  <si>
    <r>
      <t>(2)</t>
    </r>
    <r>
      <rPr>
        <sz val="11"/>
        <color theme="1"/>
        <rFont val="游ゴシック"/>
        <family val="2"/>
        <charset val="128"/>
        <scheme val="minor"/>
      </rPr>
      <t xml:space="preserve">原油受払　Receipt and </t>
    </r>
    <r>
      <rPr>
        <sz val="11"/>
        <color theme="1"/>
        <rFont val="游ゴシック"/>
        <family val="2"/>
        <charset val="128"/>
        <scheme val="minor"/>
      </rPr>
      <t>S</t>
    </r>
    <r>
      <rPr>
        <sz val="11"/>
        <color theme="1"/>
        <rFont val="游ゴシック"/>
        <family val="2"/>
        <charset val="128"/>
        <scheme val="minor"/>
      </rPr>
      <t xml:space="preserve">hipment of </t>
    </r>
    <r>
      <rPr>
        <sz val="11"/>
        <color theme="1"/>
        <rFont val="游ゴシック"/>
        <family val="2"/>
        <charset val="128"/>
        <scheme val="minor"/>
      </rPr>
      <t>C</t>
    </r>
    <r>
      <rPr>
        <sz val="11"/>
        <color theme="1"/>
        <rFont val="游ゴシック"/>
        <family val="2"/>
        <charset val="128"/>
        <scheme val="minor"/>
      </rPr>
      <t xml:space="preserve">rude </t>
    </r>
    <r>
      <rPr>
        <sz val="11"/>
        <color theme="1"/>
        <rFont val="游ゴシック"/>
        <family val="2"/>
        <charset val="128"/>
        <scheme val="minor"/>
      </rPr>
      <t>O</t>
    </r>
    <r>
      <rPr>
        <sz val="11"/>
        <color theme="1"/>
        <rFont val="游ゴシック"/>
        <family val="2"/>
        <charset val="128"/>
        <scheme val="minor"/>
      </rPr>
      <t>il</t>
    </r>
    <phoneticPr fontId="9"/>
  </si>
  <si>
    <t>（単位：kl）</t>
    <phoneticPr fontId="3"/>
  </si>
  <si>
    <t>（Unit：kl）</t>
    <phoneticPr fontId="3"/>
  </si>
  <si>
    <t>受入  Receipts</t>
    <phoneticPr fontId="10"/>
  </si>
  <si>
    <t>消費</t>
    <phoneticPr fontId="3"/>
  </si>
  <si>
    <t>出荷</t>
    <phoneticPr fontId="3"/>
  </si>
  <si>
    <t>転送</t>
    <phoneticPr fontId="3"/>
  </si>
  <si>
    <t>月末在庫</t>
    <phoneticPr fontId="3"/>
  </si>
  <si>
    <t>Category</t>
  </si>
  <si>
    <r>
      <t xml:space="preserve">区 </t>
    </r>
    <r>
      <rPr>
        <sz val="10"/>
        <rFont val="ＭＳ Ｐゴシック"/>
        <family val="3"/>
        <charset val="128"/>
      </rPr>
      <t xml:space="preserve">    </t>
    </r>
    <r>
      <rPr>
        <sz val="10"/>
        <rFont val="ＭＳ Ｐゴシック"/>
        <family val="3"/>
        <charset val="128"/>
      </rPr>
      <t>分</t>
    </r>
    <phoneticPr fontId="3"/>
  </si>
  <si>
    <t>直受入</t>
  </si>
  <si>
    <t>転入</t>
  </si>
  <si>
    <t>Consumption</t>
  </si>
  <si>
    <t>Shipment</t>
  </si>
  <si>
    <t xml:space="preserve"> （原油処理）   </t>
    <phoneticPr fontId="3"/>
  </si>
  <si>
    <t>（非精製用）</t>
    <phoneticPr fontId="3"/>
  </si>
  <si>
    <t>Direct Receipt</t>
  </si>
  <si>
    <t>Transfer In</t>
    <phoneticPr fontId="10"/>
  </si>
  <si>
    <t xml:space="preserve"> (Crude Oil Throughput)</t>
    <phoneticPr fontId="9"/>
  </si>
  <si>
    <t>(Non-Refining）</t>
    <phoneticPr fontId="3"/>
  </si>
  <si>
    <t>Transfer Out</t>
    <phoneticPr fontId="10"/>
  </si>
  <si>
    <t>Month-End Inventory</t>
    <phoneticPr fontId="3"/>
  </si>
  <si>
    <t>合    計</t>
  </si>
  <si>
    <t>Total</t>
    <phoneticPr fontId="10"/>
  </si>
  <si>
    <t>原油別</t>
    <rPh sb="0" eb="2">
      <t>ゲンユ</t>
    </rPh>
    <rPh sb="2" eb="3">
      <t>ベツ</t>
    </rPh>
    <phoneticPr fontId="3"/>
  </si>
  <si>
    <t>輸入原油</t>
  </si>
  <si>
    <t>Imported Crude Oil</t>
    <phoneticPr fontId="10"/>
  </si>
  <si>
    <t>国産原油</t>
  </si>
  <si>
    <t>Domestic Crude Oil</t>
    <phoneticPr fontId="10"/>
  </si>
  <si>
    <t>精製業者</t>
  </si>
  <si>
    <t>Refiners</t>
    <phoneticPr fontId="10"/>
  </si>
  <si>
    <t>うち輸入原油</t>
  </si>
  <si>
    <t>of which Imported Crude Oil</t>
    <phoneticPr fontId="10"/>
  </si>
  <si>
    <t xml:space="preserve">業態別                               </t>
  </si>
  <si>
    <t>基地油槽所</t>
  </si>
  <si>
    <t>Oil Stocking Bases and Oil Terminals</t>
    <phoneticPr fontId="10"/>
  </si>
  <si>
    <t>By Type of Business</t>
    <phoneticPr fontId="3"/>
  </si>
  <si>
    <t>潤滑油業者</t>
  </si>
  <si>
    <t>Lubricant Manufactures</t>
    <phoneticPr fontId="9"/>
  </si>
  <si>
    <t>その他業者</t>
  </si>
  <si>
    <t>Others</t>
  </si>
  <si>
    <t>―</t>
  </si>
  <si>
    <r>
      <t>(</t>
    </r>
    <r>
      <rPr>
        <sz val="11"/>
        <color theme="1"/>
        <rFont val="游ゴシック"/>
        <family val="2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 xml:space="preserve">)石油製品需給　Supply and </t>
    </r>
    <r>
      <rPr>
        <sz val="11"/>
        <color theme="1"/>
        <rFont val="游ゴシック"/>
        <family val="2"/>
        <charset val="128"/>
        <scheme val="minor"/>
      </rPr>
      <t>D</t>
    </r>
    <r>
      <rPr>
        <sz val="11"/>
        <color theme="1"/>
        <rFont val="游ゴシック"/>
        <family val="2"/>
        <charset val="128"/>
        <scheme val="minor"/>
      </rPr>
      <t xml:space="preserve">emand of </t>
    </r>
    <r>
      <rPr>
        <sz val="11"/>
        <color theme="1"/>
        <rFont val="游ゴシック"/>
        <family val="2"/>
        <charset val="128"/>
        <scheme val="minor"/>
      </rPr>
      <t>P</t>
    </r>
    <r>
      <rPr>
        <sz val="11"/>
        <color theme="1"/>
        <rFont val="游ゴシック"/>
        <family val="2"/>
        <charset val="128"/>
        <scheme val="minor"/>
      </rPr>
      <t xml:space="preserve">etroleum </t>
    </r>
    <r>
      <rPr>
        <sz val="11"/>
        <color theme="1"/>
        <rFont val="游ゴシック"/>
        <family val="2"/>
        <charset val="128"/>
        <scheme val="minor"/>
      </rPr>
      <t>P</t>
    </r>
    <r>
      <rPr>
        <sz val="11"/>
        <color theme="1"/>
        <rFont val="游ゴシック"/>
        <family val="2"/>
        <charset val="128"/>
        <scheme val="minor"/>
      </rPr>
      <t>roducts</t>
    </r>
    <phoneticPr fontId="12"/>
  </si>
  <si>
    <t>　①需給概要　Estimated Supply and Demand</t>
    <phoneticPr fontId="3"/>
  </si>
  <si>
    <t xml:space="preserve"> （単位：kl、アスファルト以下はt）　(Unit：kl, from Asphalt onward is ton)</t>
    <phoneticPr fontId="3"/>
  </si>
  <si>
    <t>区     分</t>
    <phoneticPr fontId="3"/>
  </si>
  <si>
    <t>燃　料　油</t>
    <phoneticPr fontId="3"/>
  </si>
  <si>
    <t>ガ　ソ　リ　ン</t>
    <phoneticPr fontId="3"/>
  </si>
  <si>
    <t>ナ　フ　サ</t>
    <phoneticPr fontId="3"/>
  </si>
  <si>
    <t>ジェット</t>
    <phoneticPr fontId="3"/>
  </si>
  <si>
    <t>灯　　油</t>
    <phoneticPr fontId="3"/>
  </si>
  <si>
    <t>軽　　油</t>
    <phoneticPr fontId="3"/>
  </si>
  <si>
    <t>重　油</t>
    <phoneticPr fontId="3"/>
  </si>
  <si>
    <t>潤　滑　油</t>
    <phoneticPr fontId="3"/>
  </si>
  <si>
    <t>アスファルト</t>
  </si>
  <si>
    <t>グリース</t>
  </si>
  <si>
    <t>パラフィン</t>
  </si>
  <si>
    <t>液化石油ガス</t>
  </si>
  <si>
    <t>　</t>
  </si>
  <si>
    <t>燃料油</t>
  </si>
  <si>
    <t>A重油</t>
    <phoneticPr fontId="3"/>
  </si>
  <si>
    <t>B・C重油</t>
    <phoneticPr fontId="3"/>
  </si>
  <si>
    <t>P.P,P.B</t>
  </si>
  <si>
    <t>B.B</t>
  </si>
  <si>
    <t>Total of Main Petroleum Products</t>
    <phoneticPr fontId="3"/>
  </si>
  <si>
    <t>Gasoline</t>
  </si>
  <si>
    <t>Naphtha</t>
  </si>
  <si>
    <t>Jet Fuel</t>
  </si>
  <si>
    <t>Kerosene</t>
  </si>
  <si>
    <t>Gas Oil</t>
  </si>
  <si>
    <t>Fuel Oil Total</t>
  </si>
  <si>
    <t>Fuel Oil A</t>
  </si>
  <si>
    <t>Fuel Oil B・C</t>
  </si>
  <si>
    <t xml:space="preserve">Lubricating Oil </t>
    <phoneticPr fontId="3"/>
  </si>
  <si>
    <t>Asphalt</t>
  </si>
  <si>
    <t>Grease</t>
  </si>
  <si>
    <t>Paraffin Wax</t>
  </si>
  <si>
    <t>LPG</t>
    <phoneticPr fontId="3"/>
  </si>
  <si>
    <t>月初在庫</t>
    <phoneticPr fontId="12"/>
  </si>
  <si>
    <t>Inventory at Start of Month</t>
  </si>
  <si>
    <t>製油所在庫</t>
    <rPh sb="3" eb="5">
      <t>ザイコ</t>
    </rPh>
    <phoneticPr fontId="12"/>
  </si>
  <si>
    <t>Refiners</t>
  </si>
  <si>
    <t>製造・輸入業者在庫</t>
    <rPh sb="7" eb="9">
      <t>ザイコ</t>
    </rPh>
    <phoneticPr fontId="12"/>
  </si>
  <si>
    <t>Manufacturers and Importers</t>
  </si>
  <si>
    <t>受入合計</t>
    <phoneticPr fontId="12"/>
  </si>
  <si>
    <t>Total Receipts</t>
    <phoneticPr fontId="3"/>
  </si>
  <si>
    <t>生産</t>
    <phoneticPr fontId="3"/>
  </si>
  <si>
    <t>Production Division</t>
  </si>
  <si>
    <t>輸入</t>
    <phoneticPr fontId="3"/>
  </si>
  <si>
    <t>Imports</t>
    <phoneticPr fontId="3"/>
  </si>
  <si>
    <t>品種振替による増量</t>
    <rPh sb="7" eb="9">
      <t>ゾウリョウ</t>
    </rPh>
    <phoneticPr fontId="12"/>
  </si>
  <si>
    <t>Increase in Quantity by Conversion to Another Product</t>
    <phoneticPr fontId="3"/>
  </si>
  <si>
    <t>石油化学よりの返還</t>
    <rPh sb="0" eb="2">
      <t>セキユ</t>
    </rPh>
    <rPh sb="2" eb="4">
      <t>カガク</t>
    </rPh>
    <rPh sb="7" eb="9">
      <t>ヘンカン</t>
    </rPh>
    <phoneticPr fontId="12"/>
  </si>
  <si>
    <t>Return from Petrochemical Industry</t>
  </si>
  <si>
    <t>その他の受入量</t>
    <rPh sb="0" eb="3">
      <t>ソノタ</t>
    </rPh>
    <rPh sb="4" eb="7">
      <t>ウケイレリョウ</t>
    </rPh>
    <phoneticPr fontId="12"/>
  </si>
  <si>
    <t>Other Receipts</t>
    <phoneticPr fontId="3"/>
  </si>
  <si>
    <t>払出合計</t>
  </si>
  <si>
    <t>Total Shipments</t>
  </si>
  <si>
    <t>国内向販売</t>
    <phoneticPr fontId="12"/>
  </si>
  <si>
    <t>Domestic Sales</t>
  </si>
  <si>
    <t>輸出</t>
    <phoneticPr fontId="3"/>
  </si>
  <si>
    <t>Exports</t>
    <phoneticPr fontId="3"/>
  </si>
  <si>
    <t>品種振替による減量</t>
    <phoneticPr fontId="3"/>
  </si>
  <si>
    <t>Decrease in Quantity by Conversion to Another Product</t>
    <phoneticPr fontId="3"/>
  </si>
  <si>
    <t>自家消費</t>
    <phoneticPr fontId="3"/>
  </si>
  <si>
    <t>Own Consumption</t>
  </si>
  <si>
    <t>その他の払出量</t>
    <rPh sb="4" eb="6">
      <t>ハライダシ</t>
    </rPh>
    <rPh sb="6" eb="7">
      <t>リョウ</t>
    </rPh>
    <phoneticPr fontId="12"/>
  </si>
  <si>
    <t>Other Shipments</t>
  </si>
  <si>
    <t>月末在庫</t>
  </si>
  <si>
    <t xml:space="preserve">Inventory at End of Month </t>
  </si>
  <si>
    <t>製油所在庫</t>
    <rPh sb="0" eb="1">
      <t>セイ</t>
    </rPh>
    <phoneticPr fontId="12"/>
  </si>
  <si>
    <t>製造・輸入業者在庫</t>
    <phoneticPr fontId="3"/>
  </si>
  <si>
    <t xml:space="preserve"> </t>
    <phoneticPr fontId="12"/>
  </si>
  <si>
    <t>※　令和４年４月分より潤滑油の集計方法の改訂を行いました。</t>
  </si>
  <si>
    <r>
      <t>　②石油製品製造業者・輸入業者販売部門受払　</t>
    </r>
    <r>
      <rPr>
        <sz val="10"/>
        <rFont val="ＭＳ Ｐゴシック"/>
        <family val="3"/>
        <charset val="128"/>
      </rPr>
      <t>Receipt and Shipment of Petroleum Products by Manufacturers and Importers</t>
    </r>
    <phoneticPr fontId="3"/>
  </si>
  <si>
    <t>　区　　　　分</t>
    <phoneticPr fontId="3"/>
  </si>
  <si>
    <t>アスファルト</t>
    <phoneticPr fontId="3"/>
  </si>
  <si>
    <t>グリース</t>
    <phoneticPr fontId="3"/>
  </si>
  <si>
    <t>パラフィン</t>
    <phoneticPr fontId="3"/>
  </si>
  <si>
    <t>液化石油ガス</t>
    <phoneticPr fontId="3"/>
  </si>
  <si>
    <t>Lubricating Oil</t>
  </si>
  <si>
    <t>月  初  在  庫　　　</t>
    <phoneticPr fontId="12"/>
  </si>
  <si>
    <t>受入合計</t>
    <rPh sb="0" eb="2">
      <t>ウケイレ</t>
    </rPh>
    <rPh sb="2" eb="4">
      <t>ゴウケイ</t>
    </rPh>
    <phoneticPr fontId="12"/>
  </si>
  <si>
    <t>生産部門よりの受入</t>
    <rPh sb="7" eb="9">
      <t>ウケイレ</t>
    </rPh>
    <phoneticPr fontId="12"/>
  </si>
  <si>
    <t>輸入</t>
    <phoneticPr fontId="12"/>
  </si>
  <si>
    <t>製造業者・輸入業者
よりの購入・融通</t>
    <phoneticPr fontId="12"/>
  </si>
  <si>
    <t xml:space="preserve">Purchase or Loans from Manufacturers and Importers </t>
    <phoneticPr fontId="3"/>
  </si>
  <si>
    <t>販売業者よりの購入</t>
    <rPh sb="0" eb="2">
      <t>ハンバイ</t>
    </rPh>
    <rPh sb="2" eb="4">
      <t>ギョウシャ</t>
    </rPh>
    <rPh sb="7" eb="9">
      <t>コウニュウ</t>
    </rPh>
    <phoneticPr fontId="12"/>
  </si>
  <si>
    <t>Purchase from Wholesalers and Retailers</t>
  </si>
  <si>
    <t>払出合計</t>
    <rPh sb="0" eb="2">
      <t>ハライダシ</t>
    </rPh>
    <rPh sb="2" eb="4">
      <t>ゴウケイ</t>
    </rPh>
    <phoneticPr fontId="12"/>
  </si>
  <si>
    <t>消費者・販売業者向販売</t>
    <rPh sb="0" eb="3">
      <t>ショウヒシャ</t>
    </rPh>
    <rPh sb="4" eb="6">
      <t>ハンバイ</t>
    </rPh>
    <rPh sb="6" eb="8">
      <t>ギョウシャ</t>
    </rPh>
    <rPh sb="8" eb="9">
      <t>ム</t>
    </rPh>
    <phoneticPr fontId="12"/>
  </si>
  <si>
    <t>Sales to Consumers, Wholesalers and Retailers</t>
  </si>
  <si>
    <t>製造業者・輸入業者
への販売・融通</t>
    <rPh sb="2" eb="4">
      <t>ギョウシャ</t>
    </rPh>
    <rPh sb="7" eb="9">
      <t>ギョウシャ</t>
    </rPh>
    <phoneticPr fontId="12"/>
  </si>
  <si>
    <t xml:space="preserve">Sales or Loans to Manufacturers and Importers </t>
    <phoneticPr fontId="3"/>
  </si>
  <si>
    <t>輸 出</t>
    <rPh sb="0" eb="3">
      <t>ユシュツ</t>
    </rPh>
    <phoneticPr fontId="12"/>
  </si>
  <si>
    <t xml:space="preserve">品種振替による減量  </t>
    <rPh sb="7" eb="9">
      <t>ゲンリョウ</t>
    </rPh>
    <phoneticPr fontId="12"/>
  </si>
  <si>
    <t xml:space="preserve">自家消費  </t>
    <phoneticPr fontId="12"/>
  </si>
  <si>
    <t>その他の払出量</t>
    <rPh sb="0" eb="3">
      <t>ソノタ</t>
    </rPh>
    <rPh sb="4" eb="6">
      <t>ハライダシ</t>
    </rPh>
    <rPh sb="6" eb="7">
      <t>リョウ</t>
    </rPh>
    <phoneticPr fontId="12"/>
  </si>
  <si>
    <t>月  末  在  庫</t>
    <phoneticPr fontId="12"/>
  </si>
  <si>
    <t>　③石油製品国・地域別輸入　Import of Petroleum Products by Area and Country</t>
    <rPh sb="11" eb="13">
      <t>ユニュウ</t>
    </rPh>
    <phoneticPr fontId="12"/>
  </si>
  <si>
    <t>区　　　　　　分</t>
    <phoneticPr fontId="3"/>
  </si>
  <si>
    <t>Area and Country</t>
    <phoneticPr fontId="12"/>
  </si>
  <si>
    <t>ガ　ソ　リ　ン</t>
    <phoneticPr fontId="12"/>
  </si>
  <si>
    <t>ジェット</t>
    <phoneticPr fontId="12"/>
  </si>
  <si>
    <t>重　油</t>
    <rPh sb="0" eb="3">
      <t>ジュウユ</t>
    </rPh>
    <phoneticPr fontId="12"/>
  </si>
  <si>
    <t>アスファルト</t>
    <phoneticPr fontId="12"/>
  </si>
  <si>
    <t>グリース</t>
    <phoneticPr fontId="12"/>
  </si>
  <si>
    <t>パラフィン</t>
    <phoneticPr fontId="12"/>
  </si>
  <si>
    <t>液化石油ガス</t>
    <rPh sb="0" eb="2">
      <t>エキカ</t>
    </rPh>
    <rPh sb="2" eb="4">
      <t>セキユ</t>
    </rPh>
    <phoneticPr fontId="12"/>
  </si>
  <si>
    <t>　</t>
    <phoneticPr fontId="12"/>
  </si>
  <si>
    <t>燃料油</t>
    <rPh sb="0" eb="2">
      <t>ネンリョウ</t>
    </rPh>
    <rPh sb="2" eb="3">
      <t>ユ</t>
    </rPh>
    <phoneticPr fontId="12"/>
  </si>
  <si>
    <t>P.P,P.B</t>
    <phoneticPr fontId="12"/>
  </si>
  <si>
    <t>B.B</t>
    <phoneticPr fontId="12"/>
  </si>
  <si>
    <t>Total</t>
    <phoneticPr fontId="12"/>
  </si>
  <si>
    <t>Gasoline</t>
    <phoneticPr fontId="12"/>
  </si>
  <si>
    <t>Naphtha</t>
    <phoneticPr fontId="12"/>
  </si>
  <si>
    <t>Jet Fuel</t>
    <phoneticPr fontId="12"/>
  </si>
  <si>
    <t>Kerosene</t>
    <phoneticPr fontId="12"/>
  </si>
  <si>
    <t>Gas Oil</t>
    <phoneticPr fontId="12"/>
  </si>
  <si>
    <t>Fuel Oil Total</t>
    <phoneticPr fontId="12"/>
  </si>
  <si>
    <t>Fuel Oil A</t>
    <phoneticPr fontId="12"/>
  </si>
  <si>
    <t>Fuel Oil B・C</t>
    <phoneticPr fontId="12"/>
  </si>
  <si>
    <t>Lubricating Oil</t>
    <phoneticPr fontId="12"/>
  </si>
  <si>
    <t>Asphalt</t>
    <phoneticPr fontId="12"/>
  </si>
  <si>
    <t>Grease</t>
    <phoneticPr fontId="3"/>
  </si>
  <si>
    <t>Paraffin Wax</t>
    <phoneticPr fontId="12"/>
  </si>
  <si>
    <t>LPG</t>
    <phoneticPr fontId="12"/>
  </si>
  <si>
    <t>輸　　　　　入</t>
  </si>
  <si>
    <t>Total Imports</t>
  </si>
  <si>
    <t>アジア州</t>
  </si>
  <si>
    <t>Asia Area</t>
  </si>
  <si>
    <t>大韓民国</t>
  </si>
  <si>
    <t>Republic of Korea</t>
  </si>
  <si>
    <t>中華人民共和国</t>
  </si>
  <si>
    <t>People's Republic of China</t>
  </si>
  <si>
    <t>台湾</t>
  </si>
  <si>
    <t>Taiwan</t>
  </si>
  <si>
    <t>香港</t>
  </si>
  <si>
    <t>Hong Kong</t>
  </si>
  <si>
    <t>タイ</t>
  </si>
  <si>
    <t>Thailand</t>
  </si>
  <si>
    <t>シンガポール</t>
  </si>
  <si>
    <t>Singapore</t>
  </si>
  <si>
    <t>インド</t>
  </si>
  <si>
    <t>India</t>
  </si>
  <si>
    <t>ヨーロッパ</t>
  </si>
  <si>
    <t>英国</t>
  </si>
  <si>
    <t>United Kingdom</t>
  </si>
  <si>
    <t>フランス</t>
  </si>
  <si>
    <t>France</t>
  </si>
  <si>
    <t>ドイツ</t>
  </si>
  <si>
    <t>Germany</t>
  </si>
  <si>
    <t>北アメリカ州</t>
  </si>
  <si>
    <t>North America Area</t>
  </si>
  <si>
    <t>南アメリカ州</t>
  </si>
  <si>
    <t>South America Area</t>
  </si>
  <si>
    <t>ペルー</t>
  </si>
  <si>
    <t>Peru</t>
  </si>
  <si>
    <t>大洋州</t>
  </si>
  <si>
    <t>Oceania Area</t>
  </si>
  <si>
    <t>オーストラリア</t>
  </si>
  <si>
    <t>Australia</t>
  </si>
  <si>
    <t>703 ボンド輸入</t>
  </si>
  <si>
    <t>Bonded Oil</t>
  </si>
  <si>
    <t>　④石油製品国・地域別輸出　Export of Petroleum Products to Area and Country</t>
    <phoneticPr fontId="12"/>
  </si>
  <si>
    <t xml:space="preserve"> （単位：kl、アスファルト以下はt）　(Unit：kl, from Asphalt onward is ton) </t>
    <phoneticPr fontId="3"/>
  </si>
  <si>
    <t>Area and Country</t>
  </si>
  <si>
    <t xml:space="preserve">Fuel Oil Total </t>
    <phoneticPr fontId="12"/>
  </si>
  <si>
    <t>Grease</t>
    <phoneticPr fontId="12"/>
  </si>
  <si>
    <t>輸　　　　　出</t>
  </si>
  <si>
    <t>Total Exports</t>
  </si>
  <si>
    <t>モンゴル</t>
  </si>
  <si>
    <t>Mongolia</t>
  </si>
  <si>
    <t>ベトナム</t>
  </si>
  <si>
    <t>Viet Nam</t>
  </si>
  <si>
    <t>フィリピン</t>
  </si>
  <si>
    <t>Philippines</t>
  </si>
  <si>
    <t>インドネシア</t>
  </si>
  <si>
    <t>Indonesia</t>
  </si>
  <si>
    <t>パキスタン</t>
  </si>
  <si>
    <t>Pakistan</t>
  </si>
  <si>
    <t>バングラデシュ</t>
  </si>
  <si>
    <t>Bangladesh</t>
  </si>
  <si>
    <t>カザフスタン</t>
  </si>
  <si>
    <t>Kazakhstan</t>
  </si>
  <si>
    <t>キルギス</t>
  </si>
  <si>
    <t>Kyrgyz</t>
  </si>
  <si>
    <t>アイルランド</t>
  </si>
  <si>
    <t>Ireland</t>
  </si>
  <si>
    <t>ポーランド</t>
  </si>
  <si>
    <t>Poland</t>
  </si>
  <si>
    <t>スロベニア</t>
  </si>
  <si>
    <t>Slovenia</t>
  </si>
  <si>
    <t>チェコ</t>
  </si>
  <si>
    <t>Czech Republic</t>
  </si>
  <si>
    <t>メキシコ</t>
  </si>
  <si>
    <t>Mexico</t>
  </si>
  <si>
    <t>コロンビア</t>
  </si>
  <si>
    <t>Colombia</t>
  </si>
  <si>
    <t>チリ</t>
  </si>
  <si>
    <t>Chile</t>
  </si>
  <si>
    <t>ブラジル</t>
  </si>
  <si>
    <t>Brazil</t>
  </si>
  <si>
    <t>アフリカ州</t>
  </si>
  <si>
    <t>Africa Area</t>
  </si>
  <si>
    <t>ケニア</t>
  </si>
  <si>
    <t>Kenya</t>
  </si>
  <si>
    <t>ニュージーランド</t>
  </si>
  <si>
    <t>New Zealand</t>
  </si>
  <si>
    <t>米軍及びボンド輸出</t>
  </si>
  <si>
    <t>The U.S.Armed Forces and Bonded Oil</t>
  </si>
  <si>
    <t>米軍</t>
  </si>
  <si>
    <t>The U.S.Armed Forces</t>
  </si>
  <si>
    <t>ボンド</t>
  </si>
  <si>
    <t>⑤製造業者・輸入業者の消費者・販売業者向販売、在庫内訳</t>
    <rPh sb="3" eb="5">
      <t>ギョウシャ</t>
    </rPh>
    <rPh sb="11" eb="14">
      <t>ショウヒシャ</t>
    </rPh>
    <rPh sb="15" eb="17">
      <t>ハンバイ</t>
    </rPh>
    <rPh sb="17" eb="19">
      <t>ギョウシャ</t>
    </rPh>
    <phoneticPr fontId="3"/>
  </si>
  <si>
    <t>　 Breakdown of Sales and Inventories of Manufacturers and Importers</t>
    <phoneticPr fontId="3"/>
  </si>
  <si>
    <t>(単位：kl）　(Unit：kl)</t>
    <phoneticPr fontId="3"/>
  </si>
  <si>
    <t>区　　分</t>
    <phoneticPr fontId="3"/>
  </si>
  <si>
    <t>消費者・販売業者向販売</t>
  </si>
  <si>
    <t>在　　庫</t>
  </si>
  <si>
    <t>Inventory</t>
    <phoneticPr fontId="3"/>
  </si>
  <si>
    <t>Category</t>
    <phoneticPr fontId="3"/>
  </si>
  <si>
    <t xml:space="preserve">ガソリン計  </t>
    <rPh sb="4" eb="5">
      <t>ケイ</t>
    </rPh>
    <phoneticPr fontId="3"/>
  </si>
  <si>
    <t>Gasoline Total</t>
    <phoneticPr fontId="12"/>
  </si>
  <si>
    <t>自動車用高級</t>
    <rPh sb="3" eb="4">
      <t>ヨウ</t>
    </rPh>
    <phoneticPr fontId="3"/>
  </si>
  <si>
    <t>Premium Motor Gasoline</t>
    <phoneticPr fontId="12"/>
  </si>
  <si>
    <t>自動車用並級</t>
    <rPh sb="0" eb="3">
      <t>ジドウシャ</t>
    </rPh>
    <rPh sb="3" eb="4">
      <t>ヨウ</t>
    </rPh>
    <phoneticPr fontId="3"/>
  </si>
  <si>
    <t>Regular Motor Gasoline</t>
    <phoneticPr fontId="12"/>
  </si>
  <si>
    <t>その他用</t>
    <rPh sb="0" eb="3">
      <t>ソノタ</t>
    </rPh>
    <rPh sb="3" eb="4">
      <t>ヨウ</t>
    </rPh>
    <phoneticPr fontId="3"/>
  </si>
  <si>
    <t xml:space="preserve">Other Gasoline </t>
    <phoneticPr fontId="12"/>
  </si>
  <si>
    <t>ナフサ計</t>
    <rPh sb="3" eb="4">
      <t>ケイ</t>
    </rPh>
    <phoneticPr fontId="3"/>
  </si>
  <si>
    <t xml:space="preserve">Naphtha Total </t>
    <phoneticPr fontId="12"/>
  </si>
  <si>
    <t>石油化学用</t>
    <rPh sb="0" eb="2">
      <t>セキユ</t>
    </rPh>
    <rPh sb="2" eb="4">
      <t>カガク</t>
    </rPh>
    <rPh sb="4" eb="5">
      <t>ヨウ</t>
    </rPh>
    <phoneticPr fontId="3"/>
  </si>
  <si>
    <t>Petrochemical Industry</t>
    <phoneticPr fontId="12"/>
  </si>
  <si>
    <t>Other Naphtha</t>
    <phoneticPr fontId="12"/>
  </si>
  <si>
    <t>潤滑油計</t>
    <rPh sb="3" eb="4">
      <t>ケイ</t>
    </rPh>
    <phoneticPr fontId="3"/>
  </si>
  <si>
    <t xml:space="preserve">Lubricating Oil Total </t>
    <phoneticPr fontId="12"/>
  </si>
  <si>
    <t>ガソリンエンジン油</t>
    <rPh sb="8" eb="9">
      <t>ユ</t>
    </rPh>
    <phoneticPr fontId="3"/>
  </si>
  <si>
    <t>Gasoline Engine Oil</t>
    <phoneticPr fontId="12"/>
  </si>
  <si>
    <t>ディーゼルエンジン油</t>
    <rPh sb="9" eb="10">
      <t>ユ</t>
    </rPh>
    <phoneticPr fontId="3"/>
  </si>
  <si>
    <t>Diesel Engine Oil</t>
    <phoneticPr fontId="12"/>
  </si>
  <si>
    <t>その他 車両用</t>
    <rPh sb="0" eb="3">
      <t>ソノタ</t>
    </rPh>
    <rPh sb="4" eb="7">
      <t>シャリョウヨウ</t>
    </rPh>
    <phoneticPr fontId="3"/>
  </si>
  <si>
    <t>Other Lubricating Oil for Automobile</t>
    <phoneticPr fontId="12"/>
  </si>
  <si>
    <t>船舶用エンジン油</t>
    <rPh sb="0" eb="2">
      <t>センパク</t>
    </rPh>
    <phoneticPr fontId="3"/>
  </si>
  <si>
    <t>Marine Diesel Engine Oil</t>
    <phoneticPr fontId="12"/>
  </si>
  <si>
    <t>機      械     油</t>
    <phoneticPr fontId="3"/>
  </si>
  <si>
    <t>Mechanical Oil</t>
    <phoneticPr fontId="12"/>
  </si>
  <si>
    <t>金 属 加 工 油</t>
    <phoneticPr fontId="3"/>
  </si>
  <si>
    <t>Metal Working Oil</t>
    <phoneticPr fontId="12"/>
  </si>
  <si>
    <t>電 気 絶 縁 油</t>
    <rPh sb="0" eb="3">
      <t>デンキ</t>
    </rPh>
    <phoneticPr fontId="3"/>
  </si>
  <si>
    <t>Electrical Insulating Oil</t>
    <phoneticPr fontId="12"/>
  </si>
  <si>
    <t>その他特定用途向け</t>
    <rPh sb="0" eb="3">
      <t>ソノタ</t>
    </rPh>
    <rPh sb="3" eb="5">
      <t>トクテイ</t>
    </rPh>
    <rPh sb="5" eb="7">
      <t>ヨウト</t>
    </rPh>
    <rPh sb="7" eb="8">
      <t>ム</t>
    </rPh>
    <phoneticPr fontId="3"/>
  </si>
  <si>
    <t>Other Specific Lubricating Oil</t>
    <phoneticPr fontId="12"/>
  </si>
  <si>
    <t>その他</t>
    <rPh sb="0" eb="3">
      <t>ソノタ</t>
    </rPh>
    <phoneticPr fontId="3"/>
  </si>
  <si>
    <t>Other Lubricating Oil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</si>
</sst>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0.0;[Red]0.0"/>
    <numFmt numFmtId="178" formatCode="0.0"/>
    <numFmt numFmtId="179" formatCode="#,##0.0;[Red]#,##0.0"/>
    <numFmt numFmtId="180" formatCode="0.0_ "/>
    <numFmt numFmtId="181" formatCode="###0.0_ "/>
    <numFmt numFmtId="182" formatCode="#,##0;&quot;▲ &quot;#,##0"/>
    <numFmt numFmtId="183" formatCode="[$-411]gggee&quot;年&quot;m&quot;月分&quot;"/>
    <numFmt numFmtId="184" formatCode="mmmm\-yy"/>
  </numFmts>
  <fonts count="16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ゴシック"/>
      <family val="1"/>
      <charset val="128"/>
    </font>
    <font>
      <b/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7" fillId="0" borderId="0"/>
    <xf numFmtId="0" fontId="1" fillId="0" borderId="0"/>
    <xf numFmtId="0" fontId="4" fillId="0" borderId="0"/>
    <xf numFmtId="38" fontId="4" fillId="0" borderId="0" applyFont="0" applyFill="0" applyBorder="0" applyAlignment="0" applyProtection="0"/>
    <xf numFmtId="37" fontId="7" fillId="0" borderId="0"/>
  </cellStyleXfs>
  <cellXfs count="355">
    <xf numFmtId="0" fontId="0" fillId="0" borderId="0" xfId="0">
      <alignment vertical="center"/>
    </xf>
    <xf numFmtId="0" fontId="0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49" fontId="4" fillId="0" borderId="0" xfId="2" applyNumberFormat="1" applyFont="1" applyAlignment="1">
      <alignment vertical="center"/>
    </xf>
    <xf numFmtId="0" fontId="8" fillId="0" borderId="0" xfId="1" applyFont="1" applyAlignment="1">
      <alignment vertical="center"/>
    </xf>
    <xf numFmtId="0" fontId="1" fillId="0" borderId="0" xfId="1" applyAlignment="1">
      <alignment vertical="center"/>
    </xf>
    <xf numFmtId="176" fontId="1" fillId="0" borderId="15" xfId="3" applyNumberFormat="1" applyBorder="1" applyAlignment="1">
      <alignment horizontal="right" vertical="center"/>
    </xf>
    <xf numFmtId="177" fontId="1" fillId="0" borderId="15" xfId="3" applyNumberFormat="1" applyBorder="1" applyAlignment="1">
      <alignment horizontal="right" vertical="center"/>
    </xf>
    <xf numFmtId="177" fontId="1" fillId="0" borderId="15" xfId="3" quotePrefix="1" applyNumberFormat="1" applyBorder="1" applyAlignment="1">
      <alignment horizontal="right" vertical="center"/>
    </xf>
    <xf numFmtId="177" fontId="1" fillId="0" borderId="16" xfId="3" quotePrefix="1" applyNumberFormat="1" applyBorder="1" applyAlignment="1">
      <alignment horizontal="right" vertical="center"/>
    </xf>
    <xf numFmtId="178" fontId="1" fillId="0" borderId="0" xfId="1" applyNumberFormat="1" applyAlignment="1" applyProtection="1">
      <alignment vertical="center"/>
      <protection locked="0"/>
    </xf>
    <xf numFmtId="0" fontId="1" fillId="0" borderId="1" xfId="1" applyBorder="1" applyAlignment="1" applyProtection="1">
      <alignment horizontal="left" vertical="center"/>
      <protection locked="0"/>
    </xf>
    <xf numFmtId="0" fontId="1" fillId="0" borderId="4" xfId="1" applyBorder="1" applyAlignment="1" applyProtection="1">
      <alignment horizontal="left" vertical="center"/>
      <protection locked="0"/>
    </xf>
    <xf numFmtId="176" fontId="1" fillId="0" borderId="5" xfId="3" applyNumberFormat="1" applyBorder="1" applyAlignment="1">
      <alignment horizontal="right" vertical="center"/>
    </xf>
    <xf numFmtId="179" fontId="1" fillId="0" borderId="5" xfId="3" applyNumberFormat="1" applyBorder="1" applyAlignment="1">
      <alignment horizontal="right" vertical="center"/>
    </xf>
    <xf numFmtId="179" fontId="1" fillId="0" borderId="5" xfId="3" quotePrefix="1" applyNumberFormat="1" applyBorder="1" applyAlignment="1">
      <alignment horizontal="right" vertical="center"/>
    </xf>
    <xf numFmtId="179" fontId="1" fillId="0" borderId="6" xfId="3" quotePrefix="1" applyNumberFormat="1" applyBorder="1" applyAlignment="1">
      <alignment horizontal="right" vertical="center"/>
    </xf>
    <xf numFmtId="0" fontId="1" fillId="0" borderId="7" xfId="1" applyBorder="1" applyAlignment="1" applyProtection="1">
      <alignment horizontal="left" vertical="center"/>
      <protection locked="0"/>
    </xf>
    <xf numFmtId="0" fontId="1" fillId="0" borderId="17" xfId="1" applyBorder="1" applyAlignment="1" applyProtection="1">
      <alignment horizontal="left" vertical="center"/>
      <protection locked="0"/>
    </xf>
    <xf numFmtId="179" fontId="1" fillId="0" borderId="15" xfId="3" applyNumberFormat="1" applyBorder="1" applyAlignment="1">
      <alignment horizontal="right" vertical="center"/>
    </xf>
    <xf numFmtId="179" fontId="1" fillId="0" borderId="15" xfId="3" quotePrefix="1" applyNumberFormat="1" applyBorder="1" applyAlignment="1">
      <alignment horizontal="right" vertical="center"/>
    </xf>
    <xf numFmtId="179" fontId="1" fillId="0" borderId="16" xfId="3" quotePrefix="1" applyNumberFormat="1" applyBorder="1" applyAlignment="1">
      <alignment horizontal="right" vertical="center"/>
    </xf>
    <xf numFmtId="37" fontId="1" fillId="0" borderId="0" xfId="1" applyNumberFormat="1" applyAlignment="1">
      <alignment vertical="center"/>
    </xf>
    <xf numFmtId="0" fontId="1" fillId="0" borderId="0" xfId="1" applyAlignment="1">
      <alignment horizontal="left" vertical="center"/>
    </xf>
    <xf numFmtId="176" fontId="1" fillId="0" borderId="0" xfId="3" applyNumberFormat="1" applyAlignment="1">
      <alignment horizontal="right" vertical="center"/>
    </xf>
    <xf numFmtId="180" fontId="1" fillId="0" borderId="0" xfId="3" applyNumberFormat="1" applyAlignment="1">
      <alignment horizontal="right" vertical="center"/>
    </xf>
    <xf numFmtId="181" fontId="1" fillId="0" borderId="0" xfId="3" applyNumberFormat="1" applyAlignment="1">
      <alignment horizontal="right" vertical="center"/>
    </xf>
    <xf numFmtId="37" fontId="1" fillId="0" borderId="0" xfId="1" applyNumberFormat="1" applyAlignment="1">
      <alignment horizontal="left" vertical="center"/>
    </xf>
    <xf numFmtId="180" fontId="1" fillId="0" borderId="0" xfId="3" quotePrefix="1" applyNumberFormat="1" applyAlignment="1">
      <alignment horizontal="right" vertical="center"/>
    </xf>
    <xf numFmtId="181" fontId="1" fillId="0" borderId="0" xfId="3" quotePrefix="1" applyNumberFormat="1" applyAlignment="1">
      <alignment horizontal="right" vertical="center"/>
    </xf>
    <xf numFmtId="181" fontId="1" fillId="0" borderId="0" xfId="3" quotePrefix="1" applyNumberFormat="1" applyAlignment="1">
      <alignment horizontal="right"/>
    </xf>
    <xf numFmtId="0" fontId="1" fillId="0" borderId="0" xfId="1" applyBorder="1" applyAlignment="1" applyProtection="1">
      <alignment horizontal="left" vertical="center"/>
      <protection locked="0"/>
    </xf>
    <xf numFmtId="0" fontId="1" fillId="0" borderId="18" xfId="1" applyBorder="1" applyAlignment="1" applyProtection="1">
      <alignment horizontal="left" vertical="center"/>
      <protection locked="0"/>
    </xf>
    <xf numFmtId="176" fontId="1" fillId="0" borderId="19" xfId="3" applyNumberFormat="1" applyBorder="1" applyAlignment="1">
      <alignment horizontal="right" vertical="center"/>
    </xf>
    <xf numFmtId="179" fontId="1" fillId="0" borderId="19" xfId="3" applyNumberFormat="1" applyBorder="1" applyAlignment="1">
      <alignment horizontal="right" vertical="center"/>
    </xf>
    <xf numFmtId="179" fontId="1" fillId="0" borderId="19" xfId="3" quotePrefix="1" applyNumberFormat="1" applyBorder="1" applyAlignment="1">
      <alignment horizontal="right" vertical="center"/>
    </xf>
    <xf numFmtId="179" fontId="1" fillId="0" borderId="20" xfId="3" quotePrefix="1" applyNumberFormat="1" applyBorder="1" applyAlignment="1">
      <alignment horizontal="right" vertical="center"/>
    </xf>
    <xf numFmtId="0" fontId="1" fillId="0" borderId="6" xfId="1" applyBorder="1" applyAlignment="1" applyProtection="1">
      <alignment horizontal="left" vertical="center"/>
      <protection locked="0"/>
    </xf>
    <xf numFmtId="0" fontId="1" fillId="0" borderId="20" xfId="1" applyBorder="1" applyAlignment="1" applyProtection="1">
      <alignment horizontal="left" vertical="center"/>
      <protection locked="0"/>
    </xf>
    <xf numFmtId="176" fontId="1" fillId="0" borderId="1" xfId="3" applyNumberFormat="1" applyBorder="1" applyAlignment="1">
      <alignment horizontal="right" vertical="center"/>
    </xf>
    <xf numFmtId="179" fontId="1" fillId="0" borderId="1" xfId="3" applyNumberFormat="1" applyBorder="1" applyAlignment="1">
      <alignment horizontal="right" vertical="center"/>
    </xf>
    <xf numFmtId="179" fontId="1" fillId="0" borderId="1" xfId="3" quotePrefix="1" applyNumberFormat="1" applyBorder="1" applyAlignment="1">
      <alignment horizontal="right" vertical="center"/>
    </xf>
    <xf numFmtId="176" fontId="1" fillId="0" borderId="0" xfId="3" applyNumberFormat="1" applyBorder="1" applyAlignment="1">
      <alignment horizontal="right" vertical="center"/>
    </xf>
    <xf numFmtId="179" fontId="1" fillId="0" borderId="0" xfId="3" applyNumberFormat="1" applyBorder="1" applyAlignment="1">
      <alignment horizontal="right" vertical="center"/>
    </xf>
    <xf numFmtId="179" fontId="1" fillId="0" borderId="0" xfId="3" quotePrefix="1" applyNumberFormat="1" applyBorder="1" applyAlignment="1">
      <alignment horizontal="right" vertical="center"/>
    </xf>
    <xf numFmtId="0" fontId="1" fillId="0" borderId="1" xfId="1" quotePrefix="1" applyBorder="1" applyAlignment="1" applyProtection="1">
      <alignment horizontal="left" vertical="center"/>
      <protection locked="0"/>
    </xf>
    <xf numFmtId="0" fontId="1" fillId="0" borderId="21" xfId="1" applyBorder="1" applyAlignment="1" applyProtection="1">
      <alignment horizontal="left" vertical="center"/>
      <protection locked="0"/>
    </xf>
    <xf numFmtId="0" fontId="1" fillId="0" borderId="24" xfId="1" applyBorder="1" applyAlignment="1" applyProtection="1">
      <alignment horizontal="left" vertical="center"/>
      <protection locked="0"/>
    </xf>
    <xf numFmtId="176" fontId="1" fillId="0" borderId="25" xfId="3" applyNumberFormat="1" applyBorder="1" applyAlignment="1">
      <alignment horizontal="right" vertical="center"/>
    </xf>
    <xf numFmtId="179" fontId="1" fillId="0" borderId="25" xfId="3" applyNumberFormat="1" applyBorder="1" applyAlignment="1">
      <alignment horizontal="right" vertical="center"/>
    </xf>
    <xf numFmtId="179" fontId="1" fillId="0" borderId="25" xfId="3" quotePrefix="1" applyNumberFormat="1" applyBorder="1" applyAlignment="1">
      <alignment horizontal="right" vertical="center"/>
    </xf>
    <xf numFmtId="179" fontId="1" fillId="0" borderId="26" xfId="3" quotePrefix="1" applyNumberFormat="1" applyBorder="1" applyAlignment="1">
      <alignment horizontal="right" vertical="center"/>
    </xf>
    <xf numFmtId="0" fontId="1" fillId="0" borderId="16" xfId="1" applyBorder="1" applyAlignment="1" applyProtection="1">
      <alignment horizontal="left" vertical="center"/>
      <protection locked="0"/>
    </xf>
    <xf numFmtId="49" fontId="0" fillId="0" borderId="0" xfId="2" applyNumberFormat="1" applyFont="1" applyAlignment="1">
      <alignment vertical="center"/>
    </xf>
    <xf numFmtId="49" fontId="1" fillId="0" borderId="1" xfId="2" applyNumberFormat="1" applyFont="1" applyBorder="1" applyAlignment="1">
      <alignment horizontal="center" vertical="center"/>
    </xf>
    <xf numFmtId="49" fontId="1" fillId="0" borderId="4" xfId="2" applyNumberFormat="1" applyFont="1" applyBorder="1" applyAlignment="1">
      <alignment horizontal="center" vertical="center"/>
    </xf>
    <xf numFmtId="49" fontId="1" fillId="0" borderId="5" xfId="2" applyNumberFormat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49" fontId="1" fillId="0" borderId="0" xfId="2" applyNumberFormat="1" applyFont="1" applyAlignment="1">
      <alignment horizontal="center" vertical="center"/>
    </xf>
    <xf numFmtId="49" fontId="1" fillId="0" borderId="19" xfId="2" applyNumberFormat="1" applyFont="1" applyBorder="1" applyAlignment="1">
      <alignment horizontal="center" vertical="center"/>
    </xf>
    <xf numFmtId="49" fontId="1" fillId="0" borderId="18" xfId="2" applyNumberFormat="1" applyFont="1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49" fontId="1" fillId="0" borderId="19" xfId="2" applyNumberFormat="1" applyFont="1" applyBorder="1" applyAlignment="1">
      <alignment horizontal="center" vertical="center" wrapText="1" shrinkToFit="1"/>
    </xf>
    <xf numFmtId="49" fontId="1" fillId="0" borderId="19" xfId="2" applyNumberFormat="1" applyFont="1" applyBorder="1" applyAlignment="1">
      <alignment horizontal="center" vertical="center" wrapText="1"/>
    </xf>
    <xf numFmtId="182" fontId="1" fillId="0" borderId="27" xfId="4" applyNumberFormat="1" applyFont="1" applyBorder="1" applyAlignment="1">
      <alignment horizontal="right" vertical="center" wrapText="1"/>
    </xf>
    <xf numFmtId="49" fontId="1" fillId="0" borderId="13" xfId="2" applyNumberFormat="1" applyFont="1" applyBorder="1" applyAlignment="1">
      <alignment vertical="center"/>
    </xf>
    <xf numFmtId="182" fontId="1" fillId="0" borderId="3" xfId="4" applyNumberFormat="1" applyFont="1" applyBorder="1" applyAlignment="1">
      <alignment horizontal="right" vertical="center" wrapText="1"/>
    </xf>
    <xf numFmtId="49" fontId="1" fillId="0" borderId="1" xfId="2" applyNumberFormat="1" applyFont="1" applyBorder="1" applyAlignment="1">
      <alignment vertical="center"/>
    </xf>
    <xf numFmtId="182" fontId="1" fillId="0" borderId="28" xfId="4" applyNumberFormat="1" applyFont="1" applyBorder="1" applyAlignment="1">
      <alignment horizontal="right" vertical="center" wrapText="1"/>
    </xf>
    <xf numFmtId="38" fontId="1" fillId="0" borderId="29" xfId="5" applyFont="1" applyFill="1" applyBorder="1" applyAlignment="1">
      <alignment horizontal="right" vertical="center"/>
    </xf>
    <xf numFmtId="182" fontId="1" fillId="0" borderId="9" xfId="4" applyNumberFormat="1" applyFont="1" applyBorder="1" applyAlignment="1">
      <alignment horizontal="right" vertical="center" wrapText="1"/>
    </xf>
    <xf numFmtId="49" fontId="1" fillId="0" borderId="7" xfId="2" applyNumberFormat="1" applyFont="1" applyBorder="1" applyAlignment="1">
      <alignment vertical="center"/>
    </xf>
    <xf numFmtId="0" fontId="1" fillId="0" borderId="4" xfId="1" applyBorder="1" applyAlignment="1">
      <alignment vertical="center"/>
    </xf>
    <xf numFmtId="182" fontId="1" fillId="0" borderId="23" xfId="4" applyNumberFormat="1" applyFont="1" applyBorder="1" applyAlignment="1">
      <alignment horizontal="right" vertical="center" wrapText="1"/>
    </xf>
    <xf numFmtId="49" fontId="1" fillId="0" borderId="0" xfId="2" applyNumberFormat="1" applyFont="1" applyAlignment="1">
      <alignment vertical="center"/>
    </xf>
    <xf numFmtId="0" fontId="1" fillId="0" borderId="18" xfId="1" applyBorder="1" applyAlignment="1">
      <alignment horizontal="distributed" vertical="center"/>
    </xf>
    <xf numFmtId="38" fontId="1" fillId="0" borderId="19" xfId="5" applyFont="1" applyFill="1" applyBorder="1" applyAlignment="1">
      <alignment horizontal="right" vertical="center"/>
    </xf>
    <xf numFmtId="0" fontId="1" fillId="0" borderId="18" xfId="1" applyBorder="1" applyAlignment="1">
      <alignment vertical="center" wrapText="1"/>
    </xf>
    <xf numFmtId="0" fontId="1" fillId="0" borderId="17" xfId="1" applyBorder="1" applyAlignment="1">
      <alignment horizontal="distributed" vertical="center"/>
    </xf>
    <xf numFmtId="38" fontId="1" fillId="0" borderId="11" xfId="5" applyFont="1" applyFill="1" applyBorder="1" applyAlignment="1">
      <alignment horizontal="right" vertical="center"/>
    </xf>
    <xf numFmtId="49" fontId="8" fillId="0" borderId="0" xfId="2" applyNumberFormat="1" applyFont="1" applyAlignment="1">
      <alignment vertical="center"/>
    </xf>
    <xf numFmtId="38" fontId="1" fillId="0" borderId="0" xfId="5" applyFont="1" applyFill="1" applyBorder="1" applyAlignment="1">
      <alignment horizontal="right" vertical="center"/>
    </xf>
    <xf numFmtId="38" fontId="4" fillId="0" borderId="0" xfId="6" applyNumberFormat="1" applyFont="1" applyAlignment="1">
      <alignment horizontal="left" vertical="center"/>
    </xf>
    <xf numFmtId="49" fontId="13" fillId="0" borderId="0" xfId="2" applyNumberFormat="1" applyFont="1" applyAlignment="1">
      <alignment vertical="center"/>
    </xf>
    <xf numFmtId="0" fontId="4" fillId="0" borderId="0" xfId="1" quotePrefix="1" applyFont="1" applyAlignment="1">
      <alignment vertical="center"/>
    </xf>
    <xf numFmtId="38" fontId="4" fillId="0" borderId="30" xfId="6" applyNumberFormat="1" applyFont="1" applyBorder="1" applyAlignment="1">
      <alignment horizontal="left" vertical="center"/>
    </xf>
    <xf numFmtId="38" fontId="4" fillId="0" borderId="0" xfId="6" applyNumberFormat="1" applyFont="1" applyAlignment="1">
      <alignment vertical="center"/>
    </xf>
    <xf numFmtId="37" fontId="4" fillId="0" borderId="0" xfId="6" applyFont="1" applyAlignment="1">
      <alignment vertical="center"/>
    </xf>
    <xf numFmtId="38" fontId="4" fillId="0" borderId="0" xfId="6" applyNumberFormat="1" applyFont="1" applyAlignment="1">
      <alignment horizontal="right" vertical="center"/>
    </xf>
    <xf numFmtId="38" fontId="8" fillId="0" borderId="31" xfId="6" applyNumberFormat="1" applyFont="1" applyBorder="1" applyAlignment="1">
      <alignment vertical="center" wrapText="1"/>
    </xf>
    <xf numFmtId="38" fontId="8" fillId="0" borderId="32" xfId="6" applyNumberFormat="1" applyFont="1" applyBorder="1" applyAlignment="1">
      <alignment vertical="center" wrapText="1"/>
    </xf>
    <xf numFmtId="38" fontId="8" fillId="0" borderId="33" xfId="6" applyNumberFormat="1" applyFont="1" applyBorder="1" applyAlignment="1">
      <alignment vertical="center" wrapText="1"/>
    </xf>
    <xf numFmtId="38" fontId="8" fillId="0" borderId="34" xfId="6" applyNumberFormat="1" applyFont="1" applyBorder="1" applyAlignment="1">
      <alignment vertical="center" wrapText="1"/>
    </xf>
    <xf numFmtId="38" fontId="8" fillId="0" borderId="35" xfId="6" applyNumberFormat="1" applyFont="1" applyBorder="1" applyAlignment="1">
      <alignment vertical="center" wrapText="1"/>
    </xf>
    <xf numFmtId="38" fontId="8" fillId="0" borderId="36" xfId="6" applyNumberFormat="1" applyFont="1" applyBorder="1" applyAlignment="1">
      <alignment horizontal="left" vertical="center" wrapText="1"/>
    </xf>
    <xf numFmtId="38" fontId="8" fillId="0" borderId="0" xfId="6" applyNumberFormat="1" applyFont="1" applyAlignment="1">
      <alignment horizontal="center" vertical="center" wrapText="1"/>
    </xf>
    <xf numFmtId="38" fontId="8" fillId="0" borderId="37" xfId="6" applyNumberFormat="1" applyFont="1" applyBorder="1" applyAlignment="1">
      <alignment horizontal="center" vertical="center" wrapText="1"/>
    </xf>
    <xf numFmtId="38" fontId="8" fillId="0" borderId="38" xfId="6" applyNumberFormat="1" applyFont="1" applyBorder="1" applyAlignment="1">
      <alignment horizontal="center" vertical="center" wrapText="1"/>
    </xf>
    <xf numFmtId="38" fontId="8" fillId="0" borderId="22" xfId="6" applyNumberFormat="1" applyFont="1" applyBorder="1" applyAlignment="1">
      <alignment horizontal="center" vertical="center" wrapText="1"/>
    </xf>
    <xf numFmtId="38" fontId="8" fillId="0" borderId="23" xfId="6" applyNumberFormat="1" applyFont="1" applyBorder="1" applyAlignment="1">
      <alignment horizontal="center" vertical="center" wrapText="1"/>
    </xf>
    <xf numFmtId="38" fontId="8" fillId="0" borderId="37" xfId="6" applyNumberFormat="1" applyFont="1" applyBorder="1" applyAlignment="1">
      <alignment horizontal="center" vertical="center"/>
    </xf>
    <xf numFmtId="38" fontId="8" fillId="0" borderId="39" xfId="6" applyNumberFormat="1" applyFont="1" applyBorder="1" applyAlignment="1">
      <alignment horizontal="center" vertical="center" wrapText="1"/>
    </xf>
    <xf numFmtId="38" fontId="8" fillId="0" borderId="40" xfId="6" applyNumberFormat="1" applyFont="1" applyBorder="1" applyAlignment="1">
      <alignment horizontal="center" vertical="center" wrapText="1"/>
    </xf>
    <xf numFmtId="38" fontId="8" fillId="0" borderId="9" xfId="6" applyNumberFormat="1" applyFont="1" applyBorder="1" applyAlignment="1">
      <alignment horizontal="center" vertical="center" wrapText="1" shrinkToFit="1"/>
    </xf>
    <xf numFmtId="38" fontId="8" fillId="0" borderId="9" xfId="6" applyNumberFormat="1" applyFont="1" applyBorder="1" applyAlignment="1">
      <alignment horizontal="center" vertical="center" shrinkToFit="1"/>
    </xf>
    <xf numFmtId="38" fontId="8" fillId="0" borderId="41" xfId="6" applyNumberFormat="1" applyFont="1" applyBorder="1" applyAlignment="1">
      <alignment horizontal="center" vertical="center" shrinkToFit="1"/>
    </xf>
    <xf numFmtId="38" fontId="8" fillId="0" borderId="39" xfId="6" applyNumberFormat="1" applyFont="1" applyBorder="1" applyAlignment="1">
      <alignment horizontal="center" vertical="center" shrinkToFit="1"/>
    </xf>
    <xf numFmtId="38" fontId="14" fillId="0" borderId="7" xfId="6" applyNumberFormat="1" applyFont="1" applyBorder="1" applyAlignment="1">
      <alignment horizontal="center" vertical="center" wrapText="1"/>
    </xf>
    <xf numFmtId="38" fontId="8" fillId="0" borderId="0" xfId="6" applyNumberFormat="1" applyFont="1" applyAlignment="1">
      <alignment vertical="center" wrapText="1"/>
    </xf>
    <xf numFmtId="38" fontId="8" fillId="0" borderId="22" xfId="6" applyNumberFormat="1" applyFont="1" applyBorder="1" applyAlignment="1">
      <alignment vertical="center" wrapText="1"/>
    </xf>
    <xf numFmtId="38" fontId="8" fillId="0" borderId="42" xfId="6" applyNumberFormat="1" applyFont="1" applyBorder="1" applyAlignment="1">
      <alignment horizontal="right" vertical="center" wrapText="1"/>
    </xf>
    <xf numFmtId="38" fontId="8" fillId="0" borderId="40" xfId="6" applyNumberFormat="1" applyFont="1" applyBorder="1" applyAlignment="1">
      <alignment horizontal="right" vertical="center" wrapText="1"/>
    </xf>
    <xf numFmtId="38" fontId="8" fillId="0" borderId="43" xfId="6" applyNumberFormat="1" applyFont="1" applyBorder="1" applyAlignment="1">
      <alignment horizontal="right" vertical="center" wrapText="1"/>
    </xf>
    <xf numFmtId="38" fontId="8" fillId="0" borderId="0" xfId="6" applyNumberFormat="1" applyFont="1" applyAlignment="1">
      <alignment horizontal="left" vertical="center" wrapText="1"/>
    </xf>
    <xf numFmtId="38" fontId="8" fillId="0" borderId="23" xfId="6" applyNumberFormat="1" applyFont="1" applyBorder="1" applyAlignment="1">
      <alignment horizontal="right" vertical="center"/>
    </xf>
    <xf numFmtId="38" fontId="8" fillId="0" borderId="37" xfId="6" applyNumberFormat="1" applyFont="1" applyBorder="1" applyAlignment="1">
      <alignment horizontal="right" vertical="center"/>
    </xf>
    <xf numFmtId="38" fontId="8" fillId="0" borderId="22" xfId="6" applyNumberFormat="1" applyFont="1" applyBorder="1" applyAlignment="1">
      <alignment horizontal="right" vertical="center"/>
    </xf>
    <xf numFmtId="38" fontId="14" fillId="0" borderId="0" xfId="6" applyNumberFormat="1" applyFont="1" applyAlignment="1">
      <alignment horizontal="left" vertical="center" wrapText="1"/>
    </xf>
    <xf numFmtId="38" fontId="8" fillId="0" borderId="22" xfId="6" applyNumberFormat="1" applyFont="1" applyBorder="1" applyAlignment="1">
      <alignment horizontal="distributed" vertical="center" wrapText="1"/>
    </xf>
    <xf numFmtId="3" fontId="8" fillId="0" borderId="23" xfId="6" applyNumberFormat="1" applyFont="1" applyBorder="1" applyAlignment="1">
      <alignment horizontal="right" vertical="center" wrapText="1"/>
    </xf>
    <xf numFmtId="3" fontId="8" fillId="0" borderId="22" xfId="6" applyNumberFormat="1" applyFont="1" applyBorder="1" applyAlignment="1">
      <alignment horizontal="right" vertical="center" wrapText="1"/>
    </xf>
    <xf numFmtId="3" fontId="8" fillId="0" borderId="37" xfId="6" applyNumberFormat="1" applyFont="1" applyBorder="1" applyAlignment="1">
      <alignment horizontal="right" vertical="center" wrapText="1"/>
    </xf>
    <xf numFmtId="38" fontId="8" fillId="0" borderId="30" xfId="6" applyNumberFormat="1" applyFont="1" applyBorder="1" applyAlignment="1">
      <alignment vertical="center" wrapText="1"/>
    </xf>
    <xf numFmtId="38" fontId="8" fillId="0" borderId="44" xfId="6" applyNumberFormat="1" applyFont="1" applyBorder="1" applyAlignment="1">
      <alignment vertical="center" wrapText="1"/>
    </xf>
    <xf numFmtId="38" fontId="8" fillId="0" borderId="45" xfId="6" applyNumberFormat="1" applyFont="1" applyBorder="1" applyAlignment="1">
      <alignment vertical="center" wrapText="1"/>
    </xf>
    <xf numFmtId="38" fontId="8" fillId="0" borderId="46" xfId="6" applyNumberFormat="1" applyFont="1" applyBorder="1" applyAlignment="1">
      <alignment vertical="center" wrapText="1"/>
    </xf>
    <xf numFmtId="38" fontId="8" fillId="0" borderId="30" xfId="6" applyNumberFormat="1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right"/>
    </xf>
    <xf numFmtId="0" fontId="1" fillId="0" borderId="0" xfId="1" quotePrefix="1" applyAlignment="1">
      <alignment vertical="center"/>
    </xf>
    <xf numFmtId="0" fontId="1" fillId="0" borderId="0" xfId="1" quotePrefix="1" applyAlignment="1">
      <alignment horizontal="right" vertical="center"/>
    </xf>
    <xf numFmtId="38" fontId="4" fillId="0" borderId="0" xfId="6" applyNumberFormat="1" applyFont="1" applyAlignment="1">
      <alignment horizontal="center" vertical="center"/>
    </xf>
    <xf numFmtId="38" fontId="14" fillId="0" borderId="34" xfId="6" applyNumberFormat="1" applyFont="1" applyBorder="1" applyAlignment="1">
      <alignment horizontal="left" vertical="center" wrapText="1"/>
    </xf>
    <xf numFmtId="38" fontId="14" fillId="0" borderId="41" xfId="6" applyNumberFormat="1" applyFont="1" applyBorder="1" applyAlignment="1">
      <alignment horizontal="center" vertical="center" wrapText="1"/>
    </xf>
    <xf numFmtId="38" fontId="8" fillId="0" borderId="43" xfId="6" applyNumberFormat="1" applyFont="1" applyBorder="1" applyAlignment="1">
      <alignment vertical="center" wrapText="1"/>
    </xf>
    <xf numFmtId="38" fontId="8" fillId="0" borderId="47" xfId="6" applyNumberFormat="1" applyFont="1" applyBorder="1" applyAlignment="1">
      <alignment horizontal="right" vertical="center" wrapText="1"/>
    </xf>
    <xf numFmtId="38" fontId="8" fillId="0" borderId="23" xfId="6" applyNumberFormat="1" applyFont="1" applyBorder="1" applyAlignment="1">
      <alignment horizontal="right" vertical="center" wrapText="1"/>
    </xf>
    <xf numFmtId="38" fontId="8" fillId="0" borderId="0" xfId="6" applyNumberFormat="1" applyFont="1" applyAlignment="1">
      <alignment horizontal="right" vertical="center" wrapText="1"/>
    </xf>
    <xf numFmtId="38" fontId="8" fillId="0" borderId="23" xfId="4" applyNumberFormat="1" applyFont="1" applyBorder="1" applyAlignment="1">
      <alignment horizontal="right" vertical="center" wrapText="1"/>
    </xf>
    <xf numFmtId="38" fontId="8" fillId="0" borderId="23" xfId="4" applyNumberFormat="1" applyFont="1" applyBorder="1" applyAlignment="1">
      <alignment horizontal="right" vertical="center"/>
    </xf>
    <xf numFmtId="38" fontId="8" fillId="0" borderId="37" xfId="4" applyNumberFormat="1" applyFont="1" applyBorder="1" applyAlignment="1">
      <alignment horizontal="right" vertical="center"/>
    </xf>
    <xf numFmtId="38" fontId="8" fillId="0" borderId="22" xfId="4" applyNumberFormat="1" applyFont="1" applyBorder="1" applyAlignment="1">
      <alignment horizontal="right" vertical="center"/>
    </xf>
    <xf numFmtId="38" fontId="8" fillId="0" borderId="0" xfId="6" applyNumberFormat="1" applyFont="1" applyAlignment="1" applyProtection="1">
      <alignment horizontal="left" vertical="center" wrapText="1"/>
      <protection locked="0"/>
    </xf>
    <xf numFmtId="38" fontId="8" fillId="0" borderId="19" xfId="6" applyNumberFormat="1" applyFont="1" applyBorder="1" applyAlignment="1">
      <alignment horizontal="right" vertical="center" wrapText="1"/>
    </xf>
    <xf numFmtId="38" fontId="8" fillId="0" borderId="19" xfId="6" applyNumberFormat="1" applyFont="1" applyBorder="1" applyAlignment="1">
      <alignment horizontal="right" vertical="center"/>
    </xf>
    <xf numFmtId="3" fontId="8" fillId="0" borderId="19" xfId="6" applyNumberFormat="1" applyFont="1" applyBorder="1" applyAlignment="1">
      <alignment horizontal="right" vertical="center" wrapText="1"/>
    </xf>
    <xf numFmtId="38" fontId="8" fillId="0" borderId="20" xfId="6" applyNumberFormat="1" applyFont="1" applyBorder="1" applyAlignment="1">
      <alignment horizontal="right" vertical="center"/>
    </xf>
    <xf numFmtId="38" fontId="8" fillId="0" borderId="18" xfId="6" applyNumberFormat="1" applyFont="1" applyBorder="1" applyAlignment="1">
      <alignment horizontal="right" vertical="center"/>
    </xf>
    <xf numFmtId="38" fontId="14" fillId="0" borderId="20" xfId="6" applyNumberFormat="1" applyFont="1" applyBorder="1" applyAlignment="1">
      <alignment horizontal="left" vertical="center" wrapText="1"/>
    </xf>
    <xf numFmtId="38" fontId="8" fillId="0" borderId="45" xfId="6" applyNumberFormat="1" applyFont="1" applyBorder="1" applyAlignment="1">
      <alignment horizontal="right" vertical="center" wrapText="1"/>
    </xf>
    <xf numFmtId="38" fontId="8" fillId="0" borderId="45" xfId="6" applyNumberFormat="1" applyFont="1" applyBorder="1" applyAlignment="1">
      <alignment horizontal="right" vertical="center"/>
    </xf>
    <xf numFmtId="3" fontId="8" fillId="0" borderId="45" xfId="6" applyNumberFormat="1" applyFont="1" applyBorder="1" applyAlignment="1">
      <alignment horizontal="right" vertical="center" wrapText="1"/>
    </xf>
    <xf numFmtId="38" fontId="8" fillId="0" borderId="46" xfId="6" applyNumberFormat="1" applyFont="1" applyBorder="1" applyAlignment="1">
      <alignment horizontal="right" vertical="center"/>
    </xf>
    <xf numFmtId="38" fontId="8" fillId="0" borderId="44" xfId="6" applyNumberFormat="1" applyFont="1" applyBorder="1" applyAlignment="1">
      <alignment horizontal="right" vertical="center"/>
    </xf>
    <xf numFmtId="38" fontId="14" fillId="0" borderId="30" xfId="6" applyNumberFormat="1" applyFont="1" applyBorder="1" applyAlignment="1">
      <alignment horizontal="left" vertical="center" wrapText="1"/>
    </xf>
    <xf numFmtId="0" fontId="1" fillId="0" borderId="0" xfId="1" quotePrefix="1" applyAlignment="1">
      <alignment horizontal="left"/>
    </xf>
    <xf numFmtId="0" fontId="1" fillId="0" borderId="0" xfId="1" quotePrefix="1" applyAlignment="1">
      <alignment horizontal="right"/>
    </xf>
    <xf numFmtId="38" fontId="4" fillId="0" borderId="0" xfId="1" applyNumberFormat="1" applyFont="1" applyAlignment="1">
      <alignment vertical="center"/>
    </xf>
    <xf numFmtId="38" fontId="4" fillId="0" borderId="0" xfId="1" applyNumberFormat="1" applyFont="1" applyAlignment="1">
      <alignment horizontal="center" vertical="center"/>
    </xf>
    <xf numFmtId="38" fontId="8" fillId="0" borderId="0" xfId="1" applyNumberFormat="1" applyFont="1" applyAlignment="1">
      <alignment horizontal="left" vertical="center"/>
    </xf>
    <xf numFmtId="183" fontId="15" fillId="0" borderId="0" xfId="6" applyNumberFormat="1" applyFont="1" applyAlignment="1">
      <alignment horizontal="center" vertical="center"/>
    </xf>
    <xf numFmtId="0" fontId="15" fillId="0" borderId="0" xfId="1" applyFont="1" applyAlignment="1">
      <alignment vertical="center"/>
    </xf>
    <xf numFmtId="184" fontId="15" fillId="0" borderId="0" xfId="1" applyNumberFormat="1" applyFont="1" applyAlignment="1">
      <alignment vertical="center"/>
    </xf>
    <xf numFmtId="0" fontId="4" fillId="0" borderId="0" xfId="1" quotePrefix="1" applyFont="1" applyAlignment="1">
      <alignment vertical="center" wrapText="1"/>
    </xf>
    <xf numFmtId="38" fontId="4" fillId="0" borderId="0" xfId="1" applyNumberFormat="1" applyFont="1" applyAlignment="1" applyProtection="1">
      <alignment horizontal="right" vertical="center"/>
      <protection locked="0"/>
    </xf>
    <xf numFmtId="37" fontId="8" fillId="0" borderId="34" xfId="6" applyFont="1" applyBorder="1" applyAlignment="1">
      <alignment vertical="center"/>
    </xf>
    <xf numFmtId="37" fontId="8" fillId="0" borderId="33" xfId="6" applyFont="1" applyBorder="1" applyAlignment="1">
      <alignment vertical="center"/>
    </xf>
    <xf numFmtId="37" fontId="8" fillId="0" borderId="32" xfId="6" applyFont="1" applyBorder="1" applyAlignment="1">
      <alignment vertical="center"/>
    </xf>
    <xf numFmtId="37" fontId="8" fillId="0" borderId="35" xfId="6" applyFont="1" applyBorder="1" applyAlignment="1">
      <alignment vertical="center"/>
    </xf>
    <xf numFmtId="37" fontId="8" fillId="0" borderId="31" xfId="6" applyFont="1" applyBorder="1" applyAlignment="1">
      <alignment vertical="center"/>
    </xf>
    <xf numFmtId="37" fontId="8" fillId="0" borderId="37" xfId="6" applyFont="1" applyBorder="1" applyAlignment="1" applyProtection="1">
      <alignment horizontal="center" vertical="center"/>
      <protection locked="0"/>
    </xf>
    <xf numFmtId="37" fontId="8" fillId="0" borderId="38" xfId="6" applyFont="1" applyBorder="1" applyAlignment="1" applyProtection="1">
      <alignment horizontal="center" vertical="center"/>
      <protection locked="0"/>
    </xf>
    <xf numFmtId="37" fontId="8" fillId="0" borderId="50" xfId="6" applyFont="1" applyBorder="1" applyAlignment="1" applyProtection="1">
      <alignment horizontal="center" vertical="center"/>
      <protection locked="0"/>
    </xf>
    <xf numFmtId="37" fontId="8" fillId="0" borderId="22" xfId="6" applyFont="1" applyBorder="1" applyAlignment="1" applyProtection="1">
      <alignment horizontal="center" vertical="center"/>
      <protection locked="0"/>
    </xf>
    <xf numFmtId="37" fontId="8" fillId="0" borderId="23" xfId="6" applyFont="1" applyBorder="1" applyAlignment="1" applyProtection="1">
      <alignment horizontal="center" vertical="center"/>
      <protection locked="0"/>
    </xf>
    <xf numFmtId="38" fontId="8" fillId="0" borderId="9" xfId="1" applyNumberFormat="1" applyFont="1" applyBorder="1" applyAlignment="1">
      <alignment horizontal="center" vertical="center" shrinkToFit="1"/>
    </xf>
    <xf numFmtId="38" fontId="8" fillId="0" borderId="41" xfId="1" applyNumberFormat="1" applyFont="1" applyBorder="1" applyAlignment="1">
      <alignment horizontal="center" vertical="center" shrinkToFit="1"/>
    </xf>
    <xf numFmtId="38" fontId="8" fillId="0" borderId="39" xfId="1" applyNumberFormat="1" applyFont="1" applyBorder="1" applyAlignment="1">
      <alignment horizontal="center" vertical="center" shrinkToFit="1"/>
    </xf>
    <xf numFmtId="37" fontId="8" fillId="0" borderId="9" xfId="6" applyFont="1" applyBorder="1" applyAlignment="1">
      <alignment horizontal="center" vertical="center" shrinkToFit="1"/>
    </xf>
    <xf numFmtId="37" fontId="8" fillId="0" borderId="41" xfId="6" applyFont="1" applyBorder="1" applyAlignment="1">
      <alignment horizontal="center" vertical="center" shrinkToFit="1"/>
    </xf>
    <xf numFmtId="38" fontId="8" fillId="0" borderId="0" xfId="1" applyNumberFormat="1" applyFont="1" applyAlignment="1">
      <alignment horizontal="center" vertical="center"/>
    </xf>
    <xf numFmtId="38" fontId="8" fillId="0" borderId="22" xfId="1" applyNumberFormat="1" applyFont="1" applyBorder="1" applyAlignment="1">
      <alignment horizontal="left" vertical="center"/>
    </xf>
    <xf numFmtId="38" fontId="8" fillId="0" borderId="19" xfId="5" applyFont="1" applyFill="1" applyBorder="1" applyAlignment="1" applyProtection="1">
      <alignment horizontal="right" vertical="center" wrapText="1"/>
    </xf>
    <xf numFmtId="3" fontId="8" fillId="0" borderId="20" xfId="6" applyNumberFormat="1" applyFont="1" applyBorder="1" applyAlignment="1">
      <alignment horizontal="right" vertical="center" wrapText="1"/>
    </xf>
    <xf numFmtId="3" fontId="8" fillId="0" borderId="18" xfId="6" applyNumberFormat="1" applyFont="1" applyBorder="1" applyAlignment="1">
      <alignment horizontal="right" vertical="center" wrapText="1"/>
    </xf>
    <xf numFmtId="0" fontId="1" fillId="0" borderId="37" xfId="1" applyBorder="1" applyAlignment="1">
      <alignment horizontal="left" vertical="center"/>
    </xf>
    <xf numFmtId="38" fontId="8" fillId="0" borderId="51" xfId="1" applyNumberFormat="1" applyFont="1" applyBorder="1" applyAlignment="1">
      <alignment horizontal="center" vertical="center"/>
    </xf>
    <xf numFmtId="38" fontId="8" fillId="0" borderId="52" xfId="1" applyNumberFormat="1" applyFont="1" applyBorder="1" applyAlignment="1">
      <alignment horizontal="left" vertical="center"/>
    </xf>
    <xf numFmtId="3" fontId="8" fillId="0" borderId="53" xfId="6" applyNumberFormat="1" applyFont="1" applyBorder="1" applyAlignment="1">
      <alignment horizontal="right" vertical="center" wrapText="1"/>
    </xf>
    <xf numFmtId="38" fontId="8" fillId="0" borderId="53" xfId="5" applyFont="1" applyFill="1" applyBorder="1" applyAlignment="1" applyProtection="1">
      <alignment horizontal="right" vertical="center" wrapText="1"/>
    </xf>
    <xf numFmtId="3" fontId="8" fillId="0" borderId="54" xfId="6" applyNumberFormat="1" applyFont="1" applyBorder="1" applyAlignment="1">
      <alignment horizontal="right" vertical="center" wrapText="1"/>
    </xf>
    <xf numFmtId="3" fontId="8" fillId="0" borderId="55" xfId="6" applyNumberFormat="1" applyFont="1" applyBorder="1" applyAlignment="1">
      <alignment horizontal="right" vertical="center" wrapText="1"/>
    </xf>
    <xf numFmtId="0" fontId="1" fillId="0" borderId="56" xfId="1" applyBorder="1" applyAlignment="1">
      <alignment horizontal="left" vertical="center"/>
    </xf>
    <xf numFmtId="0" fontId="1" fillId="0" borderId="51" xfId="1" applyBorder="1" applyAlignment="1">
      <alignment horizontal="left" vertical="center"/>
    </xf>
    <xf numFmtId="38" fontId="8" fillId="0" borderId="57" xfId="1" applyNumberFormat="1" applyFont="1" applyBorder="1" applyAlignment="1">
      <alignment horizontal="center" vertical="center"/>
    </xf>
    <xf numFmtId="38" fontId="8" fillId="0" borderId="58" xfId="1" applyNumberFormat="1" applyFont="1" applyBorder="1" applyAlignment="1">
      <alignment horizontal="left" vertical="center"/>
    </xf>
    <xf numFmtId="3" fontId="8" fillId="0" borderId="59" xfId="6" applyNumberFormat="1" applyFont="1" applyBorder="1" applyAlignment="1">
      <alignment horizontal="right" vertical="center" wrapText="1"/>
    </xf>
    <xf numFmtId="38" fontId="8" fillId="0" borderId="59" xfId="5" applyFont="1" applyFill="1" applyBorder="1" applyAlignment="1" applyProtection="1">
      <alignment horizontal="right" vertical="center" wrapText="1"/>
    </xf>
    <xf numFmtId="3" fontId="8" fillId="0" borderId="60" xfId="6" applyNumberFormat="1" applyFont="1" applyBorder="1" applyAlignment="1">
      <alignment horizontal="right" vertical="center" wrapText="1"/>
    </xf>
    <xf numFmtId="3" fontId="8" fillId="0" borderId="61" xfId="6" applyNumberFormat="1" applyFont="1" applyBorder="1" applyAlignment="1">
      <alignment horizontal="right" vertical="center" wrapText="1"/>
    </xf>
    <xf numFmtId="0" fontId="1" fillId="0" borderId="62" xfId="1" applyBorder="1" applyAlignment="1">
      <alignment horizontal="left" vertical="center"/>
    </xf>
    <xf numFmtId="0" fontId="1" fillId="0" borderId="57" xfId="1" applyBorder="1" applyAlignment="1">
      <alignment horizontal="left" vertical="center"/>
    </xf>
    <xf numFmtId="38" fontId="14" fillId="0" borderId="51" xfId="1" applyNumberFormat="1" applyFont="1" applyBorder="1" applyAlignment="1">
      <alignment horizontal="left" vertical="center"/>
    </xf>
    <xf numFmtId="0" fontId="11" fillId="0" borderId="51" xfId="1" applyFont="1" applyBorder="1" applyAlignment="1">
      <alignment horizontal="left" vertical="center"/>
    </xf>
    <xf numFmtId="183" fontId="4" fillId="0" borderId="0" xfId="6" applyNumberFormat="1" applyFont="1" applyAlignment="1">
      <alignment horizontal="center" vertical="center"/>
    </xf>
    <xf numFmtId="37" fontId="8" fillId="0" borderId="0" xfId="6" applyFont="1" applyAlignment="1" applyProtection="1">
      <alignment horizontal="center" vertical="center"/>
      <protection locked="0"/>
    </xf>
    <xf numFmtId="38" fontId="8" fillId="0" borderId="22" xfId="1" applyNumberFormat="1" applyFont="1" applyBorder="1" applyAlignment="1">
      <alignment horizontal="right" vertical="center"/>
    </xf>
    <xf numFmtId="38" fontId="8" fillId="0" borderId="23" xfId="1" applyNumberFormat="1" applyFont="1" applyBorder="1" applyAlignment="1">
      <alignment horizontal="right" vertical="center"/>
    </xf>
    <xf numFmtId="38" fontId="8" fillId="0" borderId="37" xfId="1" applyNumberFormat="1" applyFont="1" applyBorder="1" applyAlignment="1">
      <alignment horizontal="right" vertical="center"/>
    </xf>
    <xf numFmtId="37" fontId="8" fillId="0" borderId="23" xfId="6" applyFont="1" applyBorder="1" applyAlignment="1">
      <alignment horizontal="right" vertical="center"/>
    </xf>
    <xf numFmtId="37" fontId="8" fillId="0" borderId="37" xfId="6" applyFont="1" applyBorder="1" applyAlignment="1">
      <alignment horizontal="right" vertical="center"/>
    </xf>
    <xf numFmtId="38" fontId="8" fillId="0" borderId="52" xfId="1" applyNumberFormat="1" applyFont="1" applyBorder="1" applyAlignment="1">
      <alignment horizontal="right" vertical="center"/>
    </xf>
    <xf numFmtId="38" fontId="8" fillId="0" borderId="63" xfId="1" applyNumberFormat="1" applyFont="1" applyBorder="1" applyAlignment="1">
      <alignment horizontal="right" vertical="center"/>
    </xf>
    <xf numFmtId="38" fontId="8" fillId="0" borderId="56" xfId="1" applyNumberFormat="1" applyFont="1" applyBorder="1" applyAlignment="1">
      <alignment horizontal="right" vertical="center"/>
    </xf>
    <xf numFmtId="37" fontId="8" fillId="0" borderId="63" xfId="6" applyFont="1" applyBorder="1" applyAlignment="1">
      <alignment horizontal="right" vertical="center"/>
    </xf>
    <xf numFmtId="37" fontId="8" fillId="0" borderId="56" xfId="6" applyFont="1" applyBorder="1" applyAlignment="1">
      <alignment horizontal="right" vertical="center"/>
    </xf>
    <xf numFmtId="38" fontId="4" fillId="0" borderId="0" xfId="1" applyNumberFormat="1" applyFont="1" applyAlignment="1">
      <alignment vertical="center" wrapText="1"/>
    </xf>
    <xf numFmtId="38" fontId="15" fillId="0" borderId="0" xfId="1" applyNumberFormat="1" applyFont="1" applyAlignment="1">
      <alignment vertical="center"/>
    </xf>
    <xf numFmtId="38" fontId="4" fillId="0" borderId="0" xfId="1" applyNumberFormat="1" applyFont="1" applyAlignment="1">
      <alignment horizontal="right" vertical="center"/>
    </xf>
    <xf numFmtId="38" fontId="4" fillId="0" borderId="0" xfId="6" applyNumberFormat="1" applyFont="1" applyAlignment="1">
      <alignment vertical="center" wrapText="1"/>
    </xf>
    <xf numFmtId="38" fontId="4" fillId="0" borderId="0" xfId="1" applyNumberFormat="1" applyFont="1" applyAlignment="1">
      <alignment horizontal="right" vertical="center" wrapText="1"/>
    </xf>
    <xf numFmtId="38" fontId="15" fillId="0" borderId="0" xfId="1" applyNumberFormat="1" applyFont="1" applyAlignment="1">
      <alignment vertical="center" wrapText="1"/>
    </xf>
    <xf numFmtId="0" fontId="4" fillId="0" borderId="0" xfId="1" applyFont="1" applyAlignment="1">
      <alignment horizontal="right" vertical="center" wrapText="1"/>
    </xf>
    <xf numFmtId="38" fontId="1" fillId="0" borderId="31" xfId="1" applyNumberFormat="1" applyBorder="1" applyAlignment="1">
      <alignment vertical="center"/>
    </xf>
    <xf numFmtId="38" fontId="1" fillId="0" borderId="32" xfId="1" applyNumberFormat="1" applyBorder="1" applyAlignment="1">
      <alignment vertical="center"/>
    </xf>
    <xf numFmtId="38" fontId="1" fillId="0" borderId="34" xfId="1" applyNumberFormat="1" applyBorder="1" applyAlignment="1">
      <alignment horizontal="center" vertical="center" wrapText="1"/>
    </xf>
    <xf numFmtId="38" fontId="1" fillId="0" borderId="34" xfId="1" applyNumberFormat="1" applyBorder="1" applyAlignment="1">
      <alignment vertical="center" wrapText="1"/>
    </xf>
    <xf numFmtId="38" fontId="11" fillId="0" borderId="31" xfId="1" applyNumberFormat="1" applyFont="1" applyBorder="1" applyAlignment="1">
      <alignment horizontal="left" vertical="center" wrapText="1"/>
    </xf>
    <xf numFmtId="38" fontId="1" fillId="0" borderId="0" xfId="1" applyNumberFormat="1" applyAlignment="1">
      <alignment vertical="center"/>
    </xf>
    <xf numFmtId="38" fontId="1" fillId="0" borderId="23" xfId="1" applyNumberFormat="1" applyBorder="1" applyAlignment="1">
      <alignment horizontal="center" vertical="center" wrapText="1"/>
    </xf>
    <xf numFmtId="38" fontId="1" fillId="0" borderId="37" xfId="1" applyNumberFormat="1" applyBorder="1" applyAlignment="1">
      <alignment horizontal="center" vertical="center" wrapText="1"/>
    </xf>
    <xf numFmtId="38" fontId="1" fillId="0" borderId="0" xfId="1" applyNumberFormat="1" applyAlignment="1">
      <alignment horizontal="center" vertical="center" wrapText="1"/>
    </xf>
    <xf numFmtId="38" fontId="1" fillId="0" borderId="0" xfId="1" applyNumberFormat="1" applyAlignment="1">
      <alignment horizontal="center" vertical="center"/>
    </xf>
    <xf numFmtId="0" fontId="1" fillId="0" borderId="7" xfId="1" applyBorder="1" applyAlignment="1">
      <alignment vertical="center"/>
    </xf>
    <xf numFmtId="38" fontId="1" fillId="0" borderId="39" xfId="1" applyNumberFormat="1" applyBorder="1" applyAlignment="1">
      <alignment horizontal="center" vertical="center"/>
    </xf>
    <xf numFmtId="38" fontId="1" fillId="0" borderId="9" xfId="1" applyNumberFormat="1" applyBorder="1" applyAlignment="1">
      <alignment horizontal="center" vertical="center" wrapText="1"/>
    </xf>
    <xf numFmtId="38" fontId="1" fillId="0" borderId="38" xfId="1" applyNumberFormat="1" applyBorder="1" applyAlignment="1">
      <alignment horizontal="center" vertical="center" wrapText="1"/>
    </xf>
    <xf numFmtId="38" fontId="4" fillId="0" borderId="19" xfId="6" applyNumberFormat="1" applyFont="1" applyBorder="1" applyAlignment="1">
      <alignment horizontal="right" vertical="center" wrapText="1"/>
    </xf>
    <xf numFmtId="38" fontId="1" fillId="0" borderId="0" xfId="1" applyNumberFormat="1" applyAlignment="1" applyProtection="1">
      <alignment horizontal="distributed" vertical="center"/>
      <protection locked="0"/>
    </xf>
    <xf numFmtId="176" fontId="1" fillId="0" borderId="0" xfId="1" applyNumberFormat="1" applyAlignment="1">
      <alignment horizontal="right" vertical="center" wrapText="1"/>
    </xf>
    <xf numFmtId="38" fontId="1" fillId="0" borderId="0" xfId="1" applyNumberFormat="1" applyAlignment="1">
      <alignment horizontal="left" vertical="center" wrapText="1"/>
    </xf>
    <xf numFmtId="38" fontId="1" fillId="0" borderId="0" xfId="1" applyNumberFormat="1" applyAlignment="1" applyProtection="1">
      <alignment vertical="center"/>
      <protection locked="0"/>
    </xf>
    <xf numFmtId="38" fontId="1" fillId="0" borderId="7" xfId="1" applyNumberFormat="1" applyBorder="1" applyAlignment="1">
      <alignment horizontal="distributed" vertical="center"/>
    </xf>
    <xf numFmtId="38" fontId="4" fillId="0" borderId="15" xfId="6" applyNumberFormat="1" applyFont="1" applyBorder="1" applyAlignment="1">
      <alignment horizontal="right" vertical="center" wrapText="1"/>
    </xf>
    <xf numFmtId="176" fontId="1" fillId="0" borderId="7" xfId="1" applyNumberFormat="1" applyBorder="1" applyAlignment="1">
      <alignment horizontal="right" vertical="center" wrapText="1"/>
    </xf>
    <xf numFmtId="38" fontId="1" fillId="0" borderId="7" xfId="1" applyNumberFormat="1" applyBorder="1" applyAlignment="1">
      <alignment horizontal="left" vertical="center" wrapText="1"/>
    </xf>
    <xf numFmtId="38" fontId="4" fillId="0" borderId="37" xfId="6" applyNumberFormat="1" applyFont="1" applyBorder="1" applyAlignment="1">
      <alignment horizontal="right" vertical="center" wrapText="1"/>
    </xf>
    <xf numFmtId="38" fontId="4" fillId="0" borderId="64" xfId="6" applyNumberFormat="1" applyFont="1" applyBorder="1" applyAlignment="1">
      <alignment horizontal="right" vertical="center" wrapText="1"/>
    </xf>
    <xf numFmtId="38" fontId="1" fillId="0" borderId="7" xfId="1" applyNumberFormat="1" applyBorder="1" applyAlignment="1" applyProtection="1">
      <alignment horizontal="distributed" vertical="center"/>
      <protection locked="0"/>
    </xf>
    <xf numFmtId="38" fontId="4" fillId="0" borderId="65" xfId="6" applyNumberFormat="1" applyFont="1" applyBorder="1" applyAlignment="1">
      <alignment horizontal="right" vertical="center" wrapText="1"/>
    </xf>
    <xf numFmtId="38" fontId="4" fillId="0" borderId="66" xfId="6" applyNumberFormat="1" applyFont="1" applyBorder="1" applyAlignment="1">
      <alignment horizontal="right" vertical="center" wrapText="1"/>
    </xf>
    <xf numFmtId="38" fontId="1" fillId="0" borderId="0" xfId="6" applyNumberFormat="1" applyFont="1" applyAlignment="1">
      <alignment vertical="center" wrapText="1"/>
    </xf>
    <xf numFmtId="0" fontId="1" fillId="0" borderId="51" xfId="1" applyBorder="1" applyAlignment="1">
      <alignment vertical="center"/>
    </xf>
    <xf numFmtId="38" fontId="1" fillId="0" borderId="51" xfId="1" applyNumberFormat="1" applyBorder="1" applyAlignment="1" applyProtection="1">
      <alignment horizontal="distributed" vertical="center"/>
      <protection locked="0"/>
    </xf>
    <xf numFmtId="38" fontId="4" fillId="0" borderId="53" xfId="6" applyNumberFormat="1" applyFont="1" applyBorder="1" applyAlignment="1">
      <alignment horizontal="right" vertical="center" wrapText="1"/>
    </xf>
    <xf numFmtId="176" fontId="1" fillId="0" borderId="51" xfId="1" applyNumberFormat="1" applyBorder="1" applyAlignment="1">
      <alignment horizontal="right" vertical="center" wrapText="1"/>
    </xf>
    <xf numFmtId="38" fontId="1" fillId="0" borderId="51" xfId="6" applyNumberFormat="1" applyFont="1" applyBorder="1" applyAlignment="1">
      <alignment vertical="center" wrapText="1"/>
    </xf>
    <xf numFmtId="0" fontId="1" fillId="0" borderId="1" xfId="1" applyBorder="1" applyAlignment="1" applyProtection="1">
      <alignment horizontal="center" vertical="center" wrapText="1"/>
      <protection locked="0"/>
    </xf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0" xfId="1" applyBorder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0" fontId="1" fillId="0" borderId="3" xfId="1" applyBorder="1" applyAlignment="1" applyProtection="1">
      <alignment horizontal="center" vertical="center" wrapText="1"/>
      <protection locked="0"/>
    </xf>
    <xf numFmtId="0" fontId="1" fillId="0" borderId="23" xfId="1" applyBorder="1" applyAlignment="1" applyProtection="1">
      <alignment horizontal="center" vertical="center" wrapText="1"/>
      <protection locked="0"/>
    </xf>
    <xf numFmtId="0" fontId="1" fillId="0" borderId="4" xfId="1" applyBorder="1" applyAlignment="1" applyProtection="1">
      <alignment horizontal="center" vertical="center" wrapText="1"/>
      <protection locked="0"/>
    </xf>
    <xf numFmtId="0" fontId="1" fillId="0" borderId="18" xfId="1" applyBorder="1" applyAlignment="1">
      <alignment vertical="center"/>
    </xf>
    <xf numFmtId="0" fontId="1" fillId="0" borderId="5" xfId="1" applyBorder="1" applyAlignment="1" applyProtection="1">
      <alignment horizontal="center" vertical="center" wrapText="1"/>
      <protection locked="0"/>
    </xf>
    <xf numFmtId="0" fontId="1" fillId="0" borderId="19" xfId="1" applyBorder="1" applyAlignment="1" applyProtection="1">
      <alignment horizontal="center" vertical="center"/>
      <protection locked="0"/>
    </xf>
    <xf numFmtId="0" fontId="1" fillId="0" borderId="6" xfId="1" applyBorder="1" applyAlignment="1" applyProtection="1">
      <alignment horizontal="center" vertical="center" wrapText="1"/>
      <protection locked="0"/>
    </xf>
    <xf numFmtId="0" fontId="1" fillId="0" borderId="20" xfId="1" applyBorder="1" applyAlignment="1" applyProtection="1">
      <alignment horizontal="center" vertical="center"/>
      <protection locked="0"/>
    </xf>
    <xf numFmtId="0" fontId="1" fillId="0" borderId="7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" fillId="0" borderId="9" xfId="1" applyBorder="1" applyAlignment="1" applyProtection="1">
      <alignment horizontal="center" vertical="center" wrapText="1"/>
      <protection locked="0"/>
    </xf>
    <xf numFmtId="0" fontId="1" fillId="0" borderId="10" xfId="1" applyBorder="1" applyAlignment="1">
      <alignment vertical="center"/>
    </xf>
    <xf numFmtId="0" fontId="1" fillId="0" borderId="11" xfId="1" applyBorder="1" applyAlignment="1" applyProtection="1">
      <alignment horizontal="center" vertical="center"/>
      <protection locked="0"/>
    </xf>
    <xf numFmtId="0" fontId="1" fillId="0" borderId="12" xfId="1" applyBorder="1" applyAlignment="1" applyProtection="1">
      <alignment horizontal="center" vertical="center"/>
      <protection locked="0"/>
    </xf>
    <xf numFmtId="0" fontId="1" fillId="0" borderId="13" xfId="1" applyBorder="1" applyAlignment="1" applyProtection="1">
      <alignment horizontal="center" vertical="center" wrapText="1"/>
      <protection locked="0"/>
    </xf>
    <xf numFmtId="0" fontId="1" fillId="0" borderId="14" xfId="1" applyBorder="1" applyAlignment="1" applyProtection="1">
      <alignment horizontal="center" vertical="center" wrapText="1"/>
      <protection locked="0"/>
    </xf>
    <xf numFmtId="49" fontId="1" fillId="0" borderId="0" xfId="2" applyNumberFormat="1" applyFont="1" applyAlignment="1">
      <alignment horizontal="center" vertical="center"/>
    </xf>
    <xf numFmtId="0" fontId="1" fillId="0" borderId="0" xfId="2" applyFont="1" applyAlignment="1">
      <alignment vertical="center"/>
    </xf>
    <xf numFmtId="49" fontId="1" fillId="0" borderId="0" xfId="2" applyNumberFormat="1" applyFont="1" applyAlignment="1">
      <alignment vertical="center" shrinkToFit="1"/>
    </xf>
    <xf numFmtId="0" fontId="1" fillId="0" borderId="0" xfId="1" applyAlignment="1">
      <alignment vertical="center" shrinkToFit="1"/>
    </xf>
    <xf numFmtId="49" fontId="1" fillId="0" borderId="0" xfId="2" applyNumberFormat="1" applyFont="1" applyAlignment="1">
      <alignment horizontal="distributed" vertical="center"/>
    </xf>
    <xf numFmtId="49" fontId="1" fillId="0" borderId="7" xfId="2" applyNumberFormat="1" applyFont="1" applyBorder="1" applyAlignment="1">
      <alignment horizontal="center" vertical="center"/>
    </xf>
    <xf numFmtId="0" fontId="1" fillId="0" borderId="7" xfId="2" applyFont="1" applyBorder="1" applyAlignment="1">
      <alignment vertical="center"/>
    </xf>
    <xf numFmtId="49" fontId="1" fillId="0" borderId="7" xfId="2" applyNumberFormat="1" applyFont="1" applyBorder="1" applyAlignment="1">
      <alignment vertical="center" shrinkToFit="1"/>
    </xf>
    <xf numFmtId="0" fontId="1" fillId="0" borderId="7" xfId="1" applyBorder="1" applyAlignment="1">
      <alignment vertical="center" shrinkToFit="1"/>
    </xf>
    <xf numFmtId="49" fontId="1" fillId="0" borderId="0" xfId="2" quotePrefix="1" applyNumberFormat="1" applyFont="1" applyAlignment="1">
      <alignment horizontal="right"/>
    </xf>
    <xf numFmtId="0" fontId="1" fillId="0" borderId="0" xfId="2" applyFont="1" applyAlignment="1">
      <alignment horizontal="right"/>
    </xf>
    <xf numFmtId="0" fontId="1" fillId="0" borderId="0" xfId="1" applyAlignment="1">
      <alignment horizontal="right"/>
    </xf>
    <xf numFmtId="49" fontId="1" fillId="0" borderId="0" xfId="2" applyNumberFormat="1" applyFont="1" applyAlignment="1">
      <alignment vertical="center" wrapText="1"/>
    </xf>
    <xf numFmtId="0" fontId="1" fillId="0" borderId="0" xfId="2" applyFont="1" applyAlignment="1">
      <alignment vertical="center" wrapText="1"/>
    </xf>
    <xf numFmtId="0" fontId="1" fillId="0" borderId="18" xfId="1" applyBorder="1" applyAlignment="1">
      <alignment horizontal="center" vertical="center" wrapText="1"/>
    </xf>
    <xf numFmtId="49" fontId="1" fillId="0" borderId="4" xfId="2" applyNumberFormat="1" applyFont="1" applyBorder="1" applyAlignment="1">
      <alignment horizontal="distributed" vertical="center" wrapText="1"/>
    </xf>
    <xf numFmtId="49" fontId="1" fillId="0" borderId="17" xfId="2" applyNumberFormat="1" applyFont="1" applyBorder="1" applyAlignment="1">
      <alignment horizontal="distributed" vertical="center" wrapText="1"/>
    </xf>
    <xf numFmtId="49" fontId="1" fillId="0" borderId="1" xfId="2" applyNumberFormat="1" applyFont="1" applyBorder="1" applyAlignment="1">
      <alignment horizontal="distributed" vertical="center"/>
    </xf>
    <xf numFmtId="49" fontId="1" fillId="0" borderId="7" xfId="2" applyNumberFormat="1" applyFont="1" applyBorder="1" applyAlignment="1">
      <alignment horizontal="distributed" vertical="center"/>
    </xf>
    <xf numFmtId="49" fontId="1" fillId="0" borderId="13" xfId="2" applyNumberFormat="1" applyFont="1" applyBorder="1" applyAlignment="1">
      <alignment horizontal="center" vertical="center"/>
    </xf>
    <xf numFmtId="49" fontId="1" fillId="0" borderId="14" xfId="2" applyNumberFormat="1" applyFont="1" applyBorder="1" applyAlignment="1">
      <alignment horizontal="center" vertical="center"/>
    </xf>
    <xf numFmtId="49" fontId="1" fillId="0" borderId="5" xfId="2" applyNumberFormat="1" applyFont="1" applyBorder="1" applyAlignment="1">
      <alignment horizontal="center" vertical="center"/>
    </xf>
    <xf numFmtId="49" fontId="1" fillId="0" borderId="19" xfId="2" applyNumberFormat="1" applyFont="1" applyBorder="1" applyAlignment="1">
      <alignment horizontal="center" vertical="center"/>
    </xf>
    <xf numFmtId="49" fontId="1" fillId="0" borderId="1" xfId="2" applyNumberFormat="1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49" fontId="1" fillId="0" borderId="18" xfId="2" applyNumberFormat="1" applyFont="1" applyBorder="1" applyAlignment="1">
      <alignment horizontal="center" vertical="center"/>
    </xf>
    <xf numFmtId="49" fontId="11" fillId="0" borderId="13" xfId="2" applyNumberFormat="1" applyFont="1" applyBorder="1" applyAlignment="1">
      <alignment horizontal="center" vertical="center"/>
    </xf>
    <xf numFmtId="0" fontId="1" fillId="0" borderId="13" xfId="2" applyFont="1" applyBorder="1" applyAlignment="1">
      <alignment horizontal="center" vertical="center"/>
    </xf>
    <xf numFmtId="38" fontId="8" fillId="0" borderId="0" xfId="6" applyNumberFormat="1" applyFont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38" fontId="14" fillId="0" borderId="0" xfId="6" applyNumberFormat="1" applyFont="1" applyAlignment="1">
      <alignment horizontal="distributed" vertical="center" wrapText="1"/>
    </xf>
    <xf numFmtId="0" fontId="8" fillId="0" borderId="22" xfId="1" applyFont="1" applyBorder="1" applyAlignment="1">
      <alignment horizontal="distributed" vertical="center" wrapText="1"/>
    </xf>
    <xf numFmtId="0" fontId="8" fillId="0" borderId="18" xfId="1" applyFont="1" applyBorder="1" applyAlignment="1">
      <alignment horizontal="distributed" vertical="center" wrapText="1"/>
    </xf>
    <xf numFmtId="38" fontId="14" fillId="0" borderId="30" xfId="6" applyNumberFormat="1" applyFont="1" applyBorder="1" applyAlignment="1">
      <alignment horizontal="distributed" vertical="center" wrapText="1"/>
    </xf>
    <xf numFmtId="0" fontId="8" fillId="0" borderId="44" xfId="1" applyFont="1" applyBorder="1" applyAlignment="1">
      <alignment horizontal="distributed" vertical="center" wrapText="1"/>
    </xf>
    <xf numFmtId="38" fontId="14" fillId="0" borderId="0" xfId="1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1" fillId="0" borderId="20" xfId="1" applyFont="1" applyBorder="1" applyAlignment="1">
      <alignment horizontal="left" vertical="center"/>
    </xf>
    <xf numFmtId="38" fontId="8" fillId="0" borderId="48" xfId="1" applyNumberFormat="1" applyFont="1" applyBorder="1" applyAlignment="1">
      <alignment horizontal="center" vertical="center"/>
    </xf>
    <xf numFmtId="38" fontId="8" fillId="0" borderId="49" xfId="1" applyNumberFormat="1" applyFont="1" applyBorder="1" applyAlignment="1">
      <alignment horizontal="center" vertical="center"/>
    </xf>
    <xf numFmtId="38" fontId="8" fillId="0" borderId="0" xfId="1" applyNumberFormat="1" applyFont="1" applyAlignment="1">
      <alignment horizontal="center" vertical="center"/>
    </xf>
    <xf numFmtId="38" fontId="8" fillId="0" borderId="22" xfId="1" applyNumberFormat="1" applyFont="1" applyBorder="1" applyAlignment="1">
      <alignment horizontal="center" vertical="center"/>
    </xf>
    <xf numFmtId="38" fontId="8" fillId="0" borderId="7" xfId="1" applyNumberFormat="1" applyFont="1" applyBorder="1" applyAlignment="1">
      <alignment horizontal="center" vertical="center"/>
    </xf>
    <xf numFmtId="38" fontId="8" fillId="0" borderId="8" xfId="1" applyNumberFormat="1" applyFont="1" applyBorder="1" applyAlignment="1">
      <alignment horizontal="center" vertical="center"/>
    </xf>
    <xf numFmtId="38" fontId="14" fillId="0" borderId="34" xfId="1" applyNumberFormat="1" applyFont="1" applyBorder="1" applyAlignment="1" applyProtection="1">
      <alignment horizontal="center" wrapText="1"/>
      <protection locked="0"/>
    </xf>
    <xf numFmtId="0" fontId="1" fillId="0" borderId="31" xfId="1" applyBorder="1"/>
    <xf numFmtId="0" fontId="1" fillId="0" borderId="37" xfId="1" applyBorder="1"/>
    <xf numFmtId="0" fontId="1" fillId="0" borderId="0" xfId="1"/>
    <xf numFmtId="0" fontId="1" fillId="0" borderId="41" xfId="1" applyBorder="1"/>
    <xf numFmtId="0" fontId="1" fillId="0" borderId="38" xfId="1" applyBorder="1"/>
    <xf numFmtId="38" fontId="14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11" fillId="0" borderId="37" xfId="1" applyFont="1" applyBorder="1" applyAlignment="1">
      <alignment horizontal="left" vertical="center"/>
    </xf>
    <xf numFmtId="38" fontId="8" fillId="0" borderId="31" xfId="1" applyNumberFormat="1" applyFont="1" applyBorder="1" applyAlignment="1">
      <alignment horizontal="center" vertical="center"/>
    </xf>
    <xf numFmtId="38" fontId="8" fillId="0" borderId="32" xfId="1" applyNumberFormat="1" applyFont="1" applyBorder="1" applyAlignment="1">
      <alignment horizontal="center" vertical="center"/>
    </xf>
    <xf numFmtId="38" fontId="8" fillId="0" borderId="38" xfId="1" applyNumberFormat="1" applyFont="1" applyBorder="1" applyAlignment="1">
      <alignment horizontal="center" vertical="center"/>
    </xf>
    <xf numFmtId="38" fontId="8" fillId="0" borderId="39" xfId="1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1" fillId="0" borderId="37" xfId="1" applyFont="1" applyBorder="1" applyAlignment="1">
      <alignment horizontal="center" vertical="center"/>
    </xf>
    <xf numFmtId="38" fontId="11" fillId="0" borderId="0" xfId="1" applyNumberFormat="1" applyFont="1" applyAlignment="1">
      <alignment horizontal="distributed" vertical="center"/>
    </xf>
    <xf numFmtId="38" fontId="11" fillId="0" borderId="0" xfId="6" applyNumberFormat="1" applyFont="1" applyAlignment="1">
      <alignment vertical="center"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0" fontId="1" fillId="0" borderId="22" xfId="1" applyBorder="1" applyAlignment="1">
      <alignment horizontal="center" vertical="center"/>
    </xf>
    <xf numFmtId="38" fontId="1" fillId="0" borderId="41" xfId="1" applyNumberFormat="1" applyBorder="1" applyAlignment="1">
      <alignment horizontal="center" vertical="center" wrapText="1"/>
    </xf>
    <xf numFmtId="38" fontId="1" fillId="0" borderId="38" xfId="1" applyNumberFormat="1" applyBorder="1" applyAlignment="1">
      <alignment horizontal="center" vertical="center" wrapText="1"/>
    </xf>
    <xf numFmtId="0" fontId="1" fillId="0" borderId="0" xfId="1" applyAlignment="1">
      <alignment vertical="center"/>
    </xf>
    <xf numFmtId="38" fontId="11" fillId="0" borderId="22" xfId="1" applyNumberFormat="1" applyFont="1" applyBorder="1" applyAlignment="1">
      <alignment horizontal="left" vertical="center" wrapText="1"/>
    </xf>
    <xf numFmtId="0" fontId="1" fillId="0" borderId="37" xfId="1" applyBorder="1" applyAlignment="1">
      <alignment vertical="center" wrapText="1"/>
    </xf>
    <xf numFmtId="38" fontId="11" fillId="0" borderId="0" xfId="1" applyNumberFormat="1" applyFont="1" applyAlignment="1">
      <alignment horizontal="left" vertical="center" wrapText="1"/>
    </xf>
  </cellXfs>
  <cellStyles count="7">
    <cellStyle name="桁区切り 2" xfId="5" xr:uid="{FA897991-17DE-49BA-BD16-F140BD14AC35}"/>
    <cellStyle name="標準" xfId="0" builtinId="0"/>
    <cellStyle name="標準_1平常時既存（月次作成）計算式2001.1022miya" xfId="3" xr:uid="{F01633FC-2E19-4922-99C8-061AAFBA770C}"/>
    <cellStyle name="標準_H18-9月報原稿" xfId="1" xr:uid="{BA8CC2EA-75A7-4A13-98CF-D2284543F7A1}"/>
    <cellStyle name="標準_改正調票集計" xfId="2" xr:uid="{006A6D03-9AFC-4B46-AF70-63C1F9E9F90C}"/>
    <cellStyle name="標準_原稿ｼｰﾄ" xfId="6" xr:uid="{83CDA86B-E011-4C4C-855B-8264286D5AF0}"/>
    <cellStyle name="標準_帳票確認user1" xfId="4" xr:uid="{B8B6CB6B-335C-4A5D-961E-A5507C0437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A0B3C-DC7E-4113-9585-0D17E667F4DB}">
  <sheetPr codeName="Sheet4"/>
  <dimension ref="A1:J149"/>
  <sheetViews>
    <sheetView zoomScaleNormal="100" workbookViewId="0"/>
  </sheetViews>
  <sheetFormatPr defaultColWidth="7.25" defaultRowHeight="12" x14ac:dyDescent="0.4"/>
  <cols>
    <col min="1" max="1" width="2.875" style="7" customWidth="1"/>
    <col min="2" max="2" width="2.5" style="7" customWidth="1"/>
    <col min="3" max="3" width="33.875" style="7" customWidth="1"/>
    <col min="4" max="4" width="2.5" style="7" customWidth="1"/>
    <col min="5" max="5" width="25" style="7" customWidth="1"/>
    <col min="6" max="6" width="9.875" style="7" customWidth="1"/>
    <col min="7" max="7" width="8.5" style="7" customWidth="1"/>
    <col min="8" max="8" width="8.375" style="7" customWidth="1"/>
    <col min="9" max="9" width="9.25" style="7" customWidth="1"/>
    <col min="10" max="16384" width="7.25" style="7"/>
  </cols>
  <sheetData>
    <row r="1" spans="1:10" s="3" customFormat="1" ht="18.75" customHeight="1" x14ac:dyDescent="0.4">
      <c r="A1" s="1" t="s">
        <v>0</v>
      </c>
      <c r="B1" s="2"/>
      <c r="E1" s="4"/>
      <c r="F1" s="5"/>
      <c r="H1" s="6"/>
      <c r="I1" s="6"/>
    </row>
    <row r="2" spans="1:10" ht="18.75" customHeight="1" x14ac:dyDescent="0.4">
      <c r="A2" s="259" t="s">
        <v>1</v>
      </c>
      <c r="B2" s="260"/>
      <c r="C2" s="260"/>
      <c r="D2" s="260"/>
      <c r="E2" s="261"/>
      <c r="F2" s="264" t="s">
        <v>2</v>
      </c>
      <c r="G2" s="266" t="s">
        <v>3</v>
      </c>
      <c r="H2" s="268" t="s">
        <v>4</v>
      </c>
      <c r="I2" s="270" t="s">
        <v>5</v>
      </c>
    </row>
    <row r="3" spans="1:10" ht="18.75" customHeight="1" x14ac:dyDescent="0.4">
      <c r="A3" s="272"/>
      <c r="B3" s="272"/>
      <c r="C3" s="272"/>
      <c r="D3" s="272"/>
      <c r="E3" s="273"/>
      <c r="F3" s="274"/>
      <c r="G3" s="275"/>
      <c r="H3" s="276"/>
      <c r="I3" s="277"/>
    </row>
    <row r="4" spans="1:10" ht="18.75" customHeight="1" x14ac:dyDescent="0.4">
      <c r="A4" s="278" t="s">
        <v>6</v>
      </c>
      <c r="B4" s="278"/>
      <c r="C4" s="279"/>
      <c r="D4" s="278" t="s">
        <v>7</v>
      </c>
      <c r="E4" s="279"/>
      <c r="F4" s="8">
        <v>9474261</v>
      </c>
      <c r="G4" s="9">
        <v>100</v>
      </c>
      <c r="H4" s="10">
        <v>80</v>
      </c>
      <c r="I4" s="11">
        <v>95.4</v>
      </c>
      <c r="J4" s="12" t="s">
        <v>8</v>
      </c>
    </row>
    <row r="5" spans="1:10" ht="18.75" customHeight="1" x14ac:dyDescent="0.4">
      <c r="A5" s="13" t="s">
        <v>10</v>
      </c>
      <c r="B5" s="13"/>
      <c r="C5" s="14"/>
      <c r="D5" s="13" t="s">
        <v>11</v>
      </c>
      <c r="E5" s="14"/>
      <c r="F5" s="15">
        <v>9253932</v>
      </c>
      <c r="G5" s="16">
        <v>97.7</v>
      </c>
      <c r="H5" s="17">
        <v>86.3</v>
      </c>
      <c r="I5" s="18">
        <v>96.7</v>
      </c>
      <c r="J5" s="12"/>
    </row>
    <row r="6" spans="1:10" ht="18.75" customHeight="1" x14ac:dyDescent="0.4">
      <c r="A6" s="33"/>
      <c r="B6" s="39" t="s">
        <v>12</v>
      </c>
      <c r="C6" s="14"/>
      <c r="D6" s="13" t="s">
        <v>13</v>
      </c>
      <c r="E6" s="14"/>
      <c r="F6" s="15">
        <v>3124167</v>
      </c>
      <c r="G6" s="16">
        <v>33</v>
      </c>
      <c r="H6" s="17">
        <v>64.599999999999994</v>
      </c>
      <c r="I6" s="18">
        <v>76.2</v>
      </c>
      <c r="J6" s="12"/>
    </row>
    <row r="7" spans="1:10" ht="18.75" customHeight="1" x14ac:dyDescent="0.4">
      <c r="A7" s="33"/>
      <c r="B7" s="40"/>
      <c r="C7" s="34" t="s">
        <v>14</v>
      </c>
      <c r="D7" s="33"/>
      <c r="E7" s="34" t="str">
        <f>PROPER("ARAB-L")</f>
        <v>Arab-L</v>
      </c>
      <c r="F7" s="35">
        <v>987806</v>
      </c>
      <c r="G7" s="36" t="s">
        <v>15</v>
      </c>
      <c r="H7" s="37" t="s">
        <v>15</v>
      </c>
      <c r="I7" s="38" t="s">
        <v>15</v>
      </c>
      <c r="J7" s="12"/>
    </row>
    <row r="8" spans="1:10" ht="18.75" customHeight="1" x14ac:dyDescent="0.4">
      <c r="A8" s="33"/>
      <c r="B8" s="40"/>
      <c r="C8" s="34" t="s">
        <v>16</v>
      </c>
      <c r="D8" s="33"/>
      <c r="E8" s="34" t="str">
        <f>PROPER("ARAB-H")</f>
        <v>Arab-H</v>
      </c>
      <c r="F8" s="35">
        <v>638409</v>
      </c>
      <c r="G8" s="36" t="s">
        <v>15</v>
      </c>
      <c r="H8" s="37" t="s">
        <v>15</v>
      </c>
      <c r="I8" s="38" t="s">
        <v>15</v>
      </c>
      <c r="J8" s="12"/>
    </row>
    <row r="9" spans="1:10" ht="18.75" customHeight="1" x14ac:dyDescent="0.4">
      <c r="A9" s="33"/>
      <c r="B9" s="40"/>
      <c r="C9" s="34" t="s">
        <v>17</v>
      </c>
      <c r="D9" s="33"/>
      <c r="E9" s="34" t="str">
        <f>PROPER("ARAB-M")</f>
        <v>Arab-M</v>
      </c>
      <c r="F9" s="35">
        <v>65055</v>
      </c>
      <c r="G9" s="36" t="s">
        <v>15</v>
      </c>
      <c r="H9" s="37" t="s">
        <v>15</v>
      </c>
      <c r="I9" s="38" t="s">
        <v>15</v>
      </c>
      <c r="J9" s="12"/>
    </row>
    <row r="10" spans="1:10" ht="18.75" customHeight="1" x14ac:dyDescent="0.4">
      <c r="A10" s="33"/>
      <c r="B10" s="40"/>
      <c r="C10" s="34" t="s">
        <v>18</v>
      </c>
      <c r="D10" s="33"/>
      <c r="E10" s="34" t="str">
        <f>PROPER("ARAB-E-L")</f>
        <v>Arab-E-L</v>
      </c>
      <c r="F10" s="35">
        <v>1227128</v>
      </c>
      <c r="G10" s="36" t="s">
        <v>15</v>
      </c>
      <c r="H10" s="37" t="s">
        <v>15</v>
      </c>
      <c r="I10" s="38" t="s">
        <v>15</v>
      </c>
      <c r="J10" s="12"/>
    </row>
    <row r="11" spans="1:10" ht="18.75" customHeight="1" x14ac:dyDescent="0.4">
      <c r="A11" s="33"/>
      <c r="B11" s="40"/>
      <c r="C11" s="34" t="s">
        <v>19</v>
      </c>
      <c r="D11" s="33"/>
      <c r="E11" s="34" t="str">
        <f>PROPER("ARAB-S-L")</f>
        <v>Arab-S-L</v>
      </c>
      <c r="F11" s="35">
        <v>205769</v>
      </c>
      <c r="G11" s="36" t="s">
        <v>15</v>
      </c>
      <c r="H11" s="37" t="s">
        <v>15</v>
      </c>
      <c r="I11" s="38" t="s">
        <v>15</v>
      </c>
      <c r="J11" s="12"/>
    </row>
    <row r="12" spans="1:10" ht="18.75" customHeight="1" x14ac:dyDescent="0.4">
      <c r="A12" s="33"/>
      <c r="B12" s="39" t="s">
        <v>20</v>
      </c>
      <c r="C12" s="14"/>
      <c r="D12" s="13" t="s">
        <v>21</v>
      </c>
      <c r="E12" s="14"/>
      <c r="F12" s="15">
        <v>569803</v>
      </c>
      <c r="G12" s="16">
        <v>6</v>
      </c>
      <c r="H12" s="17">
        <v>84.7</v>
      </c>
      <c r="I12" s="18">
        <v>68.900000000000006</v>
      </c>
      <c r="J12" s="12"/>
    </row>
    <row r="13" spans="1:10" ht="18.75" customHeight="1" x14ac:dyDescent="0.4">
      <c r="A13" s="33"/>
      <c r="B13" s="40"/>
      <c r="C13" s="34" t="s">
        <v>20</v>
      </c>
      <c r="D13" s="33"/>
      <c r="E13" s="34" t="str">
        <f>PROPER("KUWAIT")</f>
        <v>Kuwait</v>
      </c>
      <c r="F13" s="35">
        <v>569803</v>
      </c>
      <c r="G13" s="36" t="s">
        <v>15</v>
      </c>
      <c r="H13" s="37" t="s">
        <v>15</v>
      </c>
      <c r="I13" s="38" t="s">
        <v>15</v>
      </c>
      <c r="J13" s="12"/>
    </row>
    <row r="14" spans="1:10" ht="18.75" customHeight="1" x14ac:dyDescent="0.4">
      <c r="A14" s="33"/>
      <c r="B14" s="39" t="s">
        <v>22</v>
      </c>
      <c r="C14" s="14"/>
      <c r="D14" s="13" t="s">
        <v>23</v>
      </c>
      <c r="E14" s="14"/>
      <c r="F14" s="15">
        <v>70185</v>
      </c>
      <c r="G14" s="16">
        <v>0.7</v>
      </c>
      <c r="H14" s="17">
        <v>99.7</v>
      </c>
      <c r="I14" s="18">
        <v>100.4</v>
      </c>
      <c r="J14" s="12"/>
    </row>
    <row r="15" spans="1:10" ht="18.75" customHeight="1" x14ac:dyDescent="0.4">
      <c r="A15" s="33"/>
      <c r="B15" s="40"/>
      <c r="C15" s="34" t="s">
        <v>24</v>
      </c>
      <c r="D15" s="33"/>
      <c r="E15" s="34" t="str">
        <f>PROPER("KHAFJI")</f>
        <v>Khafji</v>
      </c>
      <c r="F15" s="35">
        <v>70185</v>
      </c>
      <c r="G15" s="36" t="s">
        <v>15</v>
      </c>
      <c r="H15" s="37" t="s">
        <v>15</v>
      </c>
      <c r="I15" s="38" t="s">
        <v>15</v>
      </c>
      <c r="J15" s="12"/>
    </row>
    <row r="16" spans="1:10" ht="18.75" customHeight="1" x14ac:dyDescent="0.4">
      <c r="A16" s="33"/>
      <c r="B16" s="39" t="s">
        <v>25</v>
      </c>
      <c r="C16" s="14"/>
      <c r="D16" s="13" t="s">
        <v>26</v>
      </c>
      <c r="E16" s="14"/>
      <c r="F16" s="15">
        <v>552643</v>
      </c>
      <c r="G16" s="16">
        <v>5.8</v>
      </c>
      <c r="H16" s="17">
        <v>177</v>
      </c>
      <c r="I16" s="18">
        <v>142.6</v>
      </c>
      <c r="J16" s="12"/>
    </row>
    <row r="17" spans="1:10" ht="18.75" customHeight="1" x14ac:dyDescent="0.4">
      <c r="A17" s="33"/>
      <c r="B17" s="40"/>
      <c r="C17" s="34" t="s">
        <v>25</v>
      </c>
      <c r="D17" s="33"/>
      <c r="E17" s="34" t="str">
        <f>PROPER("QATAR")</f>
        <v>Qatar</v>
      </c>
      <c r="F17" s="35">
        <v>161452</v>
      </c>
      <c r="G17" s="36" t="s">
        <v>15</v>
      </c>
      <c r="H17" s="37" t="s">
        <v>15</v>
      </c>
      <c r="I17" s="38" t="s">
        <v>15</v>
      </c>
      <c r="J17" s="12"/>
    </row>
    <row r="18" spans="1:10" ht="18.75" customHeight="1" x14ac:dyDescent="0.4">
      <c r="A18" s="33"/>
      <c r="B18" s="40"/>
      <c r="C18" s="34" t="s">
        <v>27</v>
      </c>
      <c r="D18" s="33"/>
      <c r="E18" s="34" t="str">
        <f>PROPER("QATAR-M")</f>
        <v>Qatar-M</v>
      </c>
      <c r="F18" s="35">
        <v>151397</v>
      </c>
      <c r="G18" s="36" t="s">
        <v>15</v>
      </c>
      <c r="H18" s="37" t="s">
        <v>15</v>
      </c>
      <c r="I18" s="38" t="s">
        <v>15</v>
      </c>
      <c r="J18" s="12"/>
    </row>
    <row r="19" spans="1:10" ht="18.75" customHeight="1" x14ac:dyDescent="0.4">
      <c r="A19" s="33"/>
      <c r="B19" s="40"/>
      <c r="C19" s="34" t="s">
        <v>28</v>
      </c>
      <c r="D19" s="33"/>
      <c r="E19" s="34" t="str">
        <f>PROPER("A-SHAHEN")</f>
        <v>A-Shahen</v>
      </c>
      <c r="F19" s="35">
        <v>239794</v>
      </c>
      <c r="G19" s="36" t="s">
        <v>15</v>
      </c>
      <c r="H19" s="37" t="s">
        <v>15</v>
      </c>
      <c r="I19" s="38" t="s">
        <v>15</v>
      </c>
      <c r="J19" s="12"/>
    </row>
    <row r="20" spans="1:10" ht="18.75" customHeight="1" x14ac:dyDescent="0.4">
      <c r="A20" s="33"/>
      <c r="B20" s="39" t="s">
        <v>29</v>
      </c>
      <c r="C20" s="14"/>
      <c r="D20" s="13" t="s">
        <v>30</v>
      </c>
      <c r="E20" s="14"/>
      <c r="F20" s="15">
        <v>4937134</v>
      </c>
      <c r="G20" s="16">
        <v>52.1</v>
      </c>
      <c r="H20" s="17">
        <v>102.2</v>
      </c>
      <c r="I20" s="18">
        <v>120.4</v>
      </c>
      <c r="J20" s="12"/>
    </row>
    <row r="21" spans="1:10" ht="18.75" customHeight="1" x14ac:dyDescent="0.4">
      <c r="A21" s="33"/>
      <c r="B21" s="40"/>
      <c r="C21" s="34" t="s">
        <v>31</v>
      </c>
      <c r="D21" s="33"/>
      <c r="E21" s="34" t="str">
        <f>PROPER("MURBAN")</f>
        <v>Murban</v>
      </c>
      <c r="F21" s="35">
        <v>2545702</v>
      </c>
      <c r="G21" s="36" t="s">
        <v>15</v>
      </c>
      <c r="H21" s="37" t="s">
        <v>15</v>
      </c>
      <c r="I21" s="38" t="s">
        <v>15</v>
      </c>
      <c r="J21" s="12"/>
    </row>
    <row r="22" spans="1:10" ht="18.75" customHeight="1" x14ac:dyDescent="0.4">
      <c r="A22" s="33"/>
      <c r="B22" s="40"/>
      <c r="C22" s="34" t="s">
        <v>32</v>
      </c>
      <c r="D22" s="33"/>
      <c r="E22" s="34" t="str">
        <f>PROPER("DAS")</f>
        <v>Das</v>
      </c>
      <c r="F22" s="35">
        <v>1970948</v>
      </c>
      <c r="G22" s="36" t="s">
        <v>15</v>
      </c>
      <c r="H22" s="37" t="s">
        <v>15</v>
      </c>
      <c r="I22" s="38" t="s">
        <v>15</v>
      </c>
      <c r="J22" s="12"/>
    </row>
    <row r="23" spans="1:10" ht="18.75" customHeight="1" x14ac:dyDescent="0.4">
      <c r="A23" s="33"/>
      <c r="B23" s="40"/>
      <c r="C23" s="34" t="s">
        <v>33</v>
      </c>
      <c r="D23" s="33"/>
      <c r="E23" s="34" t="str">
        <f>PROPER("MUBARRAZ")</f>
        <v>Mubarraz</v>
      </c>
      <c r="F23" s="35">
        <v>273493</v>
      </c>
      <c r="G23" s="36" t="s">
        <v>15</v>
      </c>
      <c r="H23" s="37" t="s">
        <v>15</v>
      </c>
      <c r="I23" s="38" t="s">
        <v>15</v>
      </c>
      <c r="J23" s="12"/>
    </row>
    <row r="24" spans="1:10" ht="18.75" customHeight="1" x14ac:dyDescent="0.4">
      <c r="A24" s="33"/>
      <c r="B24" s="40"/>
      <c r="C24" s="34" t="s">
        <v>34</v>
      </c>
      <c r="D24" s="33"/>
      <c r="E24" s="34" t="str">
        <f>PROPER("UMM-LULU")</f>
        <v>Umm-Lulu</v>
      </c>
      <c r="F24" s="35">
        <v>146991</v>
      </c>
      <c r="G24" s="36" t="s">
        <v>15</v>
      </c>
      <c r="H24" s="37" t="s">
        <v>15</v>
      </c>
      <c r="I24" s="38" t="s">
        <v>15</v>
      </c>
      <c r="J24" s="12"/>
    </row>
    <row r="25" spans="1:10" ht="18.75" customHeight="1" x14ac:dyDescent="0.4">
      <c r="A25" s="47" t="s">
        <v>9</v>
      </c>
      <c r="B25" s="13"/>
      <c r="C25" s="13"/>
      <c r="D25" s="13"/>
      <c r="E25" s="13"/>
      <c r="F25" s="41"/>
      <c r="G25" s="42"/>
      <c r="H25" s="43"/>
      <c r="I25" s="43"/>
      <c r="J25" s="12"/>
    </row>
    <row r="26" spans="1:10" ht="18.75" customHeight="1" x14ac:dyDescent="0.4">
      <c r="A26" s="33"/>
      <c r="B26" s="33"/>
      <c r="C26" s="33"/>
      <c r="D26" s="33"/>
      <c r="E26" s="33"/>
      <c r="F26" s="44"/>
      <c r="G26" s="45"/>
      <c r="H26" s="46" t="s">
        <v>35</v>
      </c>
      <c r="I26" s="46" t="s">
        <v>36</v>
      </c>
      <c r="J26" s="12"/>
    </row>
    <row r="27" spans="1:10" ht="18.75" customHeight="1" x14ac:dyDescent="0.4">
      <c r="A27" s="259" t="s">
        <v>1</v>
      </c>
      <c r="B27" s="260"/>
      <c r="C27" s="260"/>
      <c r="D27" s="260"/>
      <c r="E27" s="261"/>
      <c r="F27" s="264" t="s">
        <v>2</v>
      </c>
      <c r="G27" s="266" t="s">
        <v>3</v>
      </c>
      <c r="H27" s="268" t="s">
        <v>4</v>
      </c>
      <c r="I27" s="270" t="s">
        <v>5</v>
      </c>
    </row>
    <row r="28" spans="1:10" ht="18.75" customHeight="1" x14ac:dyDescent="0.4">
      <c r="A28" s="262"/>
      <c r="B28" s="262"/>
      <c r="C28" s="262"/>
      <c r="D28" s="262"/>
      <c r="E28" s="263"/>
      <c r="F28" s="265"/>
      <c r="G28" s="267"/>
      <c r="H28" s="269"/>
      <c r="I28" s="271"/>
    </row>
    <row r="29" spans="1:10" ht="18.75" customHeight="1" x14ac:dyDescent="0.4">
      <c r="A29" s="48" t="s">
        <v>37</v>
      </c>
      <c r="B29" s="48"/>
      <c r="C29" s="49"/>
      <c r="D29" s="48" t="s">
        <v>38</v>
      </c>
      <c r="E29" s="49"/>
      <c r="F29" s="50">
        <v>31366</v>
      </c>
      <c r="G29" s="51">
        <v>0.3</v>
      </c>
      <c r="H29" s="52">
        <v>65.599999999999994</v>
      </c>
      <c r="I29" s="53">
        <v>66.3</v>
      </c>
      <c r="J29" s="12"/>
    </row>
    <row r="30" spans="1:10" ht="18.75" customHeight="1" x14ac:dyDescent="0.4">
      <c r="A30" s="33"/>
      <c r="B30" s="39" t="s">
        <v>39</v>
      </c>
      <c r="C30" s="14"/>
      <c r="D30" s="13" t="s">
        <v>40</v>
      </c>
      <c r="E30" s="14"/>
      <c r="F30" s="15">
        <v>31366</v>
      </c>
      <c r="G30" s="16">
        <v>0.3</v>
      </c>
      <c r="H30" s="17" t="s">
        <v>15</v>
      </c>
      <c r="I30" s="18" t="s">
        <v>15</v>
      </c>
      <c r="J30" s="12"/>
    </row>
    <row r="31" spans="1:10" ht="18.75" customHeight="1" x14ac:dyDescent="0.4">
      <c r="A31" s="33"/>
      <c r="B31" s="40"/>
      <c r="C31" s="34" t="s">
        <v>41</v>
      </c>
      <c r="D31" s="33"/>
      <c r="E31" s="34" t="str">
        <f>PROPER("DULANG")</f>
        <v>Dulang</v>
      </c>
      <c r="F31" s="35">
        <v>31366</v>
      </c>
      <c r="G31" s="36" t="s">
        <v>15</v>
      </c>
      <c r="H31" s="37" t="s">
        <v>15</v>
      </c>
      <c r="I31" s="38" t="s">
        <v>15</v>
      </c>
      <c r="J31" s="12"/>
    </row>
    <row r="32" spans="1:10" ht="18.75" customHeight="1" x14ac:dyDescent="0.4">
      <c r="A32" s="13" t="s">
        <v>42</v>
      </c>
      <c r="B32" s="13"/>
      <c r="C32" s="14"/>
      <c r="D32" s="13" t="s">
        <v>43</v>
      </c>
      <c r="E32" s="14"/>
      <c r="F32" s="15">
        <v>95300</v>
      </c>
      <c r="G32" s="16">
        <v>1</v>
      </c>
      <c r="H32" s="17" t="s">
        <v>15</v>
      </c>
      <c r="I32" s="18" t="s">
        <v>15</v>
      </c>
      <c r="J32" s="12"/>
    </row>
    <row r="33" spans="1:10" ht="18.75" customHeight="1" x14ac:dyDescent="0.4">
      <c r="A33" s="33"/>
      <c r="B33" s="39" t="s">
        <v>44</v>
      </c>
      <c r="C33" s="14"/>
      <c r="D33" s="13" t="s">
        <v>45</v>
      </c>
      <c r="E33" s="14"/>
      <c r="F33" s="15">
        <v>95300</v>
      </c>
      <c r="G33" s="16">
        <v>1</v>
      </c>
      <c r="H33" s="17" t="s">
        <v>15</v>
      </c>
      <c r="I33" s="18" t="s">
        <v>15</v>
      </c>
      <c r="J33" s="12"/>
    </row>
    <row r="34" spans="1:10" ht="18.75" customHeight="1" x14ac:dyDescent="0.4">
      <c r="A34" s="33"/>
      <c r="B34" s="40"/>
      <c r="C34" s="34" t="s">
        <v>46</v>
      </c>
      <c r="D34" s="33"/>
      <c r="E34" s="34" t="str">
        <f>PROPER("SAKHAL-B")</f>
        <v>Sakhal-B</v>
      </c>
      <c r="F34" s="35">
        <v>95300</v>
      </c>
      <c r="G34" s="36" t="s">
        <v>15</v>
      </c>
      <c r="H34" s="37" t="s">
        <v>15</v>
      </c>
      <c r="I34" s="38" t="s">
        <v>15</v>
      </c>
      <c r="J34" s="12"/>
    </row>
    <row r="35" spans="1:10" ht="18.75" customHeight="1" x14ac:dyDescent="0.4">
      <c r="A35" s="13" t="s">
        <v>47</v>
      </c>
      <c r="B35" s="13"/>
      <c r="C35" s="14"/>
      <c r="D35" s="13" t="s">
        <v>48</v>
      </c>
      <c r="E35" s="14"/>
      <c r="F35" s="15">
        <v>44451</v>
      </c>
      <c r="G35" s="16">
        <v>0.5</v>
      </c>
      <c r="H35" s="17">
        <v>4.8</v>
      </c>
      <c r="I35" s="18">
        <v>32.299999999999997</v>
      </c>
      <c r="J35" s="12"/>
    </row>
    <row r="36" spans="1:10" ht="18.75" customHeight="1" x14ac:dyDescent="0.4">
      <c r="A36" s="33"/>
      <c r="B36" s="39" t="s">
        <v>49</v>
      </c>
      <c r="C36" s="14"/>
      <c r="D36" s="13" t="s">
        <v>50</v>
      </c>
      <c r="E36" s="14"/>
      <c r="F36" s="15">
        <v>44451</v>
      </c>
      <c r="G36" s="16">
        <v>0.5</v>
      </c>
      <c r="H36" s="17">
        <v>4.8</v>
      </c>
      <c r="I36" s="18">
        <v>32.299999999999997</v>
      </c>
      <c r="J36" s="12"/>
    </row>
    <row r="37" spans="1:10" ht="18.75" customHeight="1" x14ac:dyDescent="0.4">
      <c r="A37" s="33"/>
      <c r="B37" s="40"/>
      <c r="C37" s="34" t="s">
        <v>51</v>
      </c>
      <c r="D37" s="33"/>
      <c r="E37" s="34" t="str">
        <f>PROPER("WTIM")</f>
        <v>Wtim</v>
      </c>
      <c r="F37" s="35">
        <v>44451</v>
      </c>
      <c r="G37" s="36" t="s">
        <v>15</v>
      </c>
      <c r="H37" s="37" t="s">
        <v>15</v>
      </c>
      <c r="I37" s="38" t="s">
        <v>15</v>
      </c>
      <c r="J37" s="12"/>
    </row>
    <row r="38" spans="1:10" ht="18.75" customHeight="1" x14ac:dyDescent="0.4">
      <c r="A38" s="13" t="s">
        <v>52</v>
      </c>
      <c r="B38" s="13"/>
      <c r="C38" s="14"/>
      <c r="D38" s="13" t="s">
        <v>53</v>
      </c>
      <c r="E38" s="14"/>
      <c r="F38" s="15">
        <v>49212</v>
      </c>
      <c r="G38" s="16">
        <v>0.5</v>
      </c>
      <c r="H38" s="17">
        <v>107.8</v>
      </c>
      <c r="I38" s="18" t="s">
        <v>15</v>
      </c>
      <c r="J38" s="12"/>
    </row>
    <row r="39" spans="1:10" ht="18.75" customHeight="1" x14ac:dyDescent="0.4">
      <c r="A39" s="33"/>
      <c r="B39" s="39" t="s">
        <v>54</v>
      </c>
      <c r="C39" s="14"/>
      <c r="D39" s="13" t="s">
        <v>55</v>
      </c>
      <c r="E39" s="14"/>
      <c r="F39" s="15">
        <v>49212</v>
      </c>
      <c r="G39" s="16">
        <v>0.5</v>
      </c>
      <c r="H39" s="17">
        <v>107.8</v>
      </c>
      <c r="I39" s="18" t="s">
        <v>15</v>
      </c>
      <c r="J39" s="12"/>
    </row>
    <row r="40" spans="1:10" ht="18.75" customHeight="1" x14ac:dyDescent="0.4">
      <c r="A40" s="19"/>
      <c r="B40" s="54"/>
      <c r="C40" s="20" t="s">
        <v>56</v>
      </c>
      <c r="D40" s="19"/>
      <c r="E40" s="20" t="str">
        <f>PROPER("NILE")</f>
        <v>Nile</v>
      </c>
      <c r="F40" s="8">
        <v>49212</v>
      </c>
      <c r="G40" s="21" t="s">
        <v>15</v>
      </c>
      <c r="H40" s="22" t="s">
        <v>15</v>
      </c>
      <c r="I40" s="23" t="s">
        <v>15</v>
      </c>
      <c r="J40" s="12"/>
    </row>
    <row r="41" spans="1:10" ht="18.75" customHeight="1" x14ac:dyDescent="0.15">
      <c r="A41" s="24"/>
      <c r="B41" s="24"/>
      <c r="E41" s="25"/>
      <c r="F41" s="26"/>
      <c r="G41" s="27"/>
      <c r="H41" s="28"/>
      <c r="I41" s="32" t="s">
        <v>9</v>
      </c>
    </row>
    <row r="42" spans="1:10" ht="18.75" customHeight="1" x14ac:dyDescent="0.4">
      <c r="A42" s="24"/>
      <c r="B42" s="24"/>
      <c r="E42" s="25"/>
      <c r="F42" s="26"/>
      <c r="G42" s="27"/>
      <c r="H42" s="28"/>
      <c r="I42" s="28"/>
    </row>
    <row r="43" spans="1:10" ht="18.75" customHeight="1" x14ac:dyDescent="0.4">
      <c r="B43" s="29"/>
      <c r="C43" s="24"/>
      <c r="D43" s="24"/>
      <c r="E43" s="24"/>
      <c r="F43" s="26"/>
      <c r="G43" s="30"/>
      <c r="H43" s="31"/>
      <c r="I43" s="31"/>
    </row>
    <row r="44" spans="1:10" x14ac:dyDescent="0.4">
      <c r="F44" s="6"/>
      <c r="G44" s="6"/>
      <c r="H44" s="6"/>
      <c r="I44" s="6"/>
    </row>
    <row r="45" spans="1:10" x14ac:dyDescent="0.4">
      <c r="F45" s="6"/>
      <c r="G45" s="6"/>
      <c r="H45" s="6"/>
      <c r="I45" s="6"/>
    </row>
    <row r="46" spans="1:10" x14ac:dyDescent="0.4">
      <c r="F46" s="6"/>
      <c r="G46" s="6"/>
      <c r="H46" s="6"/>
      <c r="I46" s="6"/>
    </row>
    <row r="47" spans="1:10" x14ac:dyDescent="0.4">
      <c r="F47" s="6"/>
      <c r="G47" s="6"/>
      <c r="H47" s="6"/>
      <c r="I47" s="6"/>
    </row>
    <row r="48" spans="1:10" x14ac:dyDescent="0.4">
      <c r="F48" s="6"/>
      <c r="G48" s="6"/>
      <c r="H48" s="6"/>
      <c r="I48" s="6"/>
    </row>
    <row r="49" spans="6:9" x14ac:dyDescent="0.4">
      <c r="F49" s="6"/>
      <c r="G49" s="6"/>
      <c r="H49" s="6"/>
      <c r="I49" s="6"/>
    </row>
    <row r="50" spans="6:9" x14ac:dyDescent="0.4">
      <c r="F50" s="6"/>
      <c r="G50" s="6"/>
      <c r="H50" s="6"/>
      <c r="I50" s="6"/>
    </row>
    <row r="51" spans="6:9" x14ac:dyDescent="0.4">
      <c r="F51" s="6"/>
      <c r="G51" s="6"/>
      <c r="H51" s="6"/>
      <c r="I51" s="6"/>
    </row>
    <row r="52" spans="6:9" x14ac:dyDescent="0.4">
      <c r="F52" s="6"/>
      <c r="G52" s="6"/>
      <c r="H52" s="6"/>
      <c r="I52" s="6"/>
    </row>
    <row r="53" spans="6:9" x14ac:dyDescent="0.4">
      <c r="F53" s="6"/>
      <c r="G53" s="6"/>
      <c r="H53" s="6"/>
      <c r="I53" s="6"/>
    </row>
    <row r="54" spans="6:9" x14ac:dyDescent="0.4">
      <c r="F54" s="6"/>
      <c r="G54" s="6"/>
      <c r="H54" s="6"/>
      <c r="I54" s="6"/>
    </row>
    <row r="55" spans="6:9" x14ac:dyDescent="0.4">
      <c r="F55" s="6"/>
      <c r="G55" s="6"/>
      <c r="H55" s="6"/>
      <c r="I55" s="6"/>
    </row>
    <row r="56" spans="6:9" x14ac:dyDescent="0.4">
      <c r="F56" s="6"/>
      <c r="G56" s="6"/>
      <c r="H56" s="6"/>
      <c r="I56" s="6"/>
    </row>
    <row r="57" spans="6:9" x14ac:dyDescent="0.4">
      <c r="F57" s="6"/>
      <c r="G57" s="6"/>
      <c r="H57" s="6"/>
      <c r="I57" s="6"/>
    </row>
    <row r="58" spans="6:9" x14ac:dyDescent="0.4">
      <c r="F58" s="6"/>
      <c r="G58" s="6"/>
      <c r="H58" s="6"/>
      <c r="I58" s="6"/>
    </row>
    <row r="59" spans="6:9" x14ac:dyDescent="0.4">
      <c r="F59" s="6"/>
      <c r="G59" s="6"/>
      <c r="H59" s="6"/>
      <c r="I59" s="6"/>
    </row>
    <row r="60" spans="6:9" x14ac:dyDescent="0.4">
      <c r="F60" s="6"/>
      <c r="G60" s="6"/>
      <c r="H60" s="6"/>
      <c r="I60" s="6"/>
    </row>
    <row r="61" spans="6:9" x14ac:dyDescent="0.4">
      <c r="F61" s="6"/>
      <c r="G61" s="6"/>
      <c r="H61" s="6"/>
      <c r="I61" s="6"/>
    </row>
    <row r="62" spans="6:9" x14ac:dyDescent="0.4">
      <c r="F62" s="6"/>
      <c r="G62" s="6"/>
      <c r="H62" s="6"/>
      <c r="I62" s="6"/>
    </row>
    <row r="63" spans="6:9" x14ac:dyDescent="0.4">
      <c r="F63" s="6"/>
      <c r="G63" s="6"/>
      <c r="H63" s="6"/>
      <c r="I63" s="6"/>
    </row>
    <row r="64" spans="6:9" x14ac:dyDescent="0.4">
      <c r="F64" s="6"/>
      <c r="G64" s="6"/>
      <c r="H64" s="6"/>
      <c r="I64" s="6"/>
    </row>
    <row r="65" spans="6:9" x14ac:dyDescent="0.4">
      <c r="F65" s="6"/>
      <c r="G65" s="6"/>
      <c r="H65" s="6"/>
      <c r="I65" s="6"/>
    </row>
    <row r="66" spans="6:9" x14ac:dyDescent="0.4">
      <c r="F66" s="6"/>
      <c r="G66" s="6"/>
      <c r="H66" s="6"/>
      <c r="I66" s="6"/>
    </row>
    <row r="67" spans="6:9" x14ac:dyDescent="0.4">
      <c r="F67" s="6"/>
      <c r="G67" s="6"/>
      <c r="H67" s="6"/>
      <c r="I67" s="6"/>
    </row>
    <row r="68" spans="6:9" x14ac:dyDescent="0.4">
      <c r="F68" s="6"/>
      <c r="G68" s="6"/>
      <c r="H68" s="6"/>
      <c r="I68" s="6"/>
    </row>
    <row r="69" spans="6:9" x14ac:dyDescent="0.4">
      <c r="F69" s="6"/>
      <c r="G69" s="6"/>
      <c r="H69" s="6"/>
      <c r="I69" s="6"/>
    </row>
    <row r="70" spans="6:9" x14ac:dyDescent="0.4">
      <c r="F70" s="6"/>
      <c r="G70" s="6"/>
      <c r="H70" s="6"/>
      <c r="I70" s="6"/>
    </row>
    <row r="71" spans="6:9" x14ac:dyDescent="0.4">
      <c r="F71" s="6"/>
      <c r="G71" s="6"/>
      <c r="H71" s="6"/>
      <c r="I71" s="6"/>
    </row>
    <row r="72" spans="6:9" x14ac:dyDescent="0.4">
      <c r="F72" s="6"/>
      <c r="G72" s="6"/>
      <c r="H72" s="6"/>
      <c r="I72" s="6"/>
    </row>
    <row r="73" spans="6:9" x14ac:dyDescent="0.4">
      <c r="F73" s="6"/>
      <c r="G73" s="6"/>
      <c r="H73" s="6"/>
      <c r="I73" s="6"/>
    </row>
    <row r="74" spans="6:9" x14ac:dyDescent="0.4">
      <c r="F74" s="6"/>
      <c r="G74" s="6"/>
      <c r="H74" s="6"/>
      <c r="I74" s="6"/>
    </row>
    <row r="75" spans="6:9" x14ac:dyDescent="0.4">
      <c r="F75" s="6"/>
      <c r="G75" s="6"/>
      <c r="H75" s="6"/>
      <c r="I75" s="6"/>
    </row>
    <row r="76" spans="6:9" x14ac:dyDescent="0.4">
      <c r="F76" s="6"/>
      <c r="G76" s="6"/>
      <c r="H76" s="6"/>
      <c r="I76" s="6"/>
    </row>
    <row r="77" spans="6:9" x14ac:dyDescent="0.4">
      <c r="F77" s="6"/>
      <c r="G77" s="6"/>
      <c r="H77" s="6"/>
      <c r="I77" s="6"/>
    </row>
    <row r="78" spans="6:9" x14ac:dyDescent="0.4">
      <c r="F78" s="6"/>
      <c r="G78" s="6"/>
      <c r="H78" s="6"/>
      <c r="I78" s="6"/>
    </row>
    <row r="79" spans="6:9" x14ac:dyDescent="0.4">
      <c r="F79" s="6"/>
      <c r="G79" s="6"/>
      <c r="H79" s="6"/>
      <c r="I79" s="6"/>
    </row>
    <row r="80" spans="6:9" x14ac:dyDescent="0.4">
      <c r="F80" s="6"/>
      <c r="G80" s="6"/>
      <c r="H80" s="6"/>
      <c r="I80" s="6"/>
    </row>
    <row r="81" spans="6:9" x14ac:dyDescent="0.4">
      <c r="F81" s="6"/>
      <c r="G81" s="6"/>
      <c r="H81" s="6"/>
      <c r="I81" s="6"/>
    </row>
    <row r="82" spans="6:9" x14ac:dyDescent="0.4">
      <c r="F82" s="6"/>
      <c r="G82" s="6"/>
      <c r="H82" s="6"/>
      <c r="I82" s="6"/>
    </row>
    <row r="83" spans="6:9" x14ac:dyDescent="0.4">
      <c r="F83" s="6"/>
      <c r="G83" s="6"/>
      <c r="H83" s="6"/>
      <c r="I83" s="6"/>
    </row>
    <row r="84" spans="6:9" x14ac:dyDescent="0.4">
      <c r="F84" s="6"/>
      <c r="G84" s="6"/>
      <c r="H84" s="6"/>
      <c r="I84" s="6"/>
    </row>
    <row r="85" spans="6:9" x14ac:dyDescent="0.4">
      <c r="F85" s="6"/>
      <c r="G85" s="6"/>
      <c r="H85" s="6"/>
      <c r="I85" s="6"/>
    </row>
    <row r="86" spans="6:9" x14ac:dyDescent="0.4">
      <c r="F86" s="6"/>
      <c r="G86" s="6"/>
      <c r="H86" s="6"/>
      <c r="I86" s="6"/>
    </row>
    <row r="87" spans="6:9" x14ac:dyDescent="0.4">
      <c r="F87" s="6"/>
      <c r="G87" s="6"/>
      <c r="H87" s="6"/>
      <c r="I87" s="6"/>
    </row>
    <row r="88" spans="6:9" x14ac:dyDescent="0.4">
      <c r="F88" s="6"/>
      <c r="G88" s="6"/>
      <c r="H88" s="6"/>
      <c r="I88" s="6"/>
    </row>
    <row r="89" spans="6:9" x14ac:dyDescent="0.4">
      <c r="F89" s="6"/>
      <c r="G89" s="6"/>
      <c r="H89" s="6"/>
      <c r="I89" s="6"/>
    </row>
    <row r="90" spans="6:9" x14ac:dyDescent="0.4">
      <c r="F90" s="6"/>
      <c r="G90" s="6"/>
      <c r="H90" s="6"/>
      <c r="I90" s="6"/>
    </row>
    <row r="91" spans="6:9" x14ac:dyDescent="0.4">
      <c r="F91" s="6"/>
      <c r="G91" s="6"/>
      <c r="H91" s="6"/>
      <c r="I91" s="6"/>
    </row>
    <row r="92" spans="6:9" x14ac:dyDescent="0.4">
      <c r="F92" s="6"/>
      <c r="G92" s="6"/>
      <c r="H92" s="6"/>
      <c r="I92" s="6"/>
    </row>
    <row r="93" spans="6:9" x14ac:dyDescent="0.4">
      <c r="F93" s="6"/>
      <c r="G93" s="6"/>
      <c r="H93" s="6"/>
      <c r="I93" s="6"/>
    </row>
    <row r="94" spans="6:9" x14ac:dyDescent="0.4">
      <c r="F94" s="6"/>
      <c r="G94" s="6"/>
      <c r="H94" s="6"/>
      <c r="I94" s="6"/>
    </row>
    <row r="95" spans="6:9" x14ac:dyDescent="0.4">
      <c r="F95" s="6"/>
      <c r="G95" s="6"/>
      <c r="H95" s="6"/>
      <c r="I95" s="6"/>
    </row>
    <row r="96" spans="6:9" x14ac:dyDescent="0.4">
      <c r="F96" s="6"/>
      <c r="G96" s="6"/>
      <c r="H96" s="6"/>
      <c r="I96" s="6"/>
    </row>
    <row r="97" spans="6:9" x14ac:dyDescent="0.4">
      <c r="F97" s="6"/>
      <c r="G97" s="6"/>
      <c r="H97" s="6"/>
      <c r="I97" s="6"/>
    </row>
    <row r="98" spans="6:9" x14ac:dyDescent="0.4">
      <c r="F98" s="6"/>
      <c r="G98" s="6"/>
      <c r="H98" s="6"/>
      <c r="I98" s="6"/>
    </row>
    <row r="99" spans="6:9" x14ac:dyDescent="0.4">
      <c r="F99" s="6"/>
      <c r="G99" s="6"/>
      <c r="H99" s="6"/>
      <c r="I99" s="6"/>
    </row>
    <row r="100" spans="6:9" x14ac:dyDescent="0.4">
      <c r="F100" s="6"/>
      <c r="G100" s="6"/>
      <c r="H100" s="6"/>
      <c r="I100" s="6"/>
    </row>
    <row r="101" spans="6:9" x14ac:dyDescent="0.4">
      <c r="F101" s="6"/>
      <c r="G101" s="6"/>
      <c r="H101" s="6"/>
      <c r="I101" s="6"/>
    </row>
    <row r="102" spans="6:9" x14ac:dyDescent="0.4">
      <c r="F102" s="6"/>
      <c r="G102" s="6"/>
      <c r="H102" s="6"/>
      <c r="I102" s="6"/>
    </row>
    <row r="103" spans="6:9" x14ac:dyDescent="0.4">
      <c r="F103" s="6"/>
      <c r="G103" s="6"/>
      <c r="H103" s="6"/>
      <c r="I103" s="6"/>
    </row>
    <row r="104" spans="6:9" x14ac:dyDescent="0.4">
      <c r="F104" s="6"/>
      <c r="G104" s="6"/>
      <c r="H104" s="6"/>
      <c r="I104" s="6"/>
    </row>
    <row r="105" spans="6:9" x14ac:dyDescent="0.4">
      <c r="F105" s="6"/>
      <c r="G105" s="6"/>
      <c r="H105" s="6"/>
      <c r="I105" s="6"/>
    </row>
    <row r="106" spans="6:9" x14ac:dyDescent="0.4">
      <c r="F106" s="6"/>
      <c r="G106" s="6"/>
      <c r="H106" s="6"/>
      <c r="I106" s="6"/>
    </row>
    <row r="107" spans="6:9" x14ac:dyDescent="0.4">
      <c r="F107" s="6"/>
      <c r="G107" s="6"/>
      <c r="H107" s="6"/>
      <c r="I107" s="6"/>
    </row>
    <row r="108" spans="6:9" x14ac:dyDescent="0.4">
      <c r="F108" s="6"/>
      <c r="G108" s="6"/>
      <c r="H108" s="6"/>
      <c r="I108" s="6"/>
    </row>
    <row r="109" spans="6:9" x14ac:dyDescent="0.4">
      <c r="F109" s="6"/>
      <c r="G109" s="6"/>
      <c r="H109" s="6"/>
      <c r="I109" s="6"/>
    </row>
    <row r="110" spans="6:9" x14ac:dyDescent="0.4">
      <c r="F110" s="6"/>
      <c r="G110" s="6"/>
      <c r="H110" s="6"/>
      <c r="I110" s="6"/>
    </row>
    <row r="111" spans="6:9" x14ac:dyDescent="0.4">
      <c r="F111" s="6"/>
      <c r="G111" s="6"/>
      <c r="H111" s="6"/>
      <c r="I111" s="6"/>
    </row>
    <row r="112" spans="6:9" x14ac:dyDescent="0.4">
      <c r="F112" s="6"/>
      <c r="G112" s="6"/>
      <c r="H112" s="6"/>
      <c r="I112" s="6"/>
    </row>
    <row r="113" spans="6:9" x14ac:dyDescent="0.4">
      <c r="F113" s="6"/>
      <c r="G113" s="6"/>
      <c r="H113" s="6"/>
      <c r="I113" s="6"/>
    </row>
    <row r="114" spans="6:9" x14ac:dyDescent="0.4">
      <c r="F114" s="6"/>
      <c r="G114" s="6"/>
      <c r="H114" s="6"/>
      <c r="I114" s="6"/>
    </row>
    <row r="115" spans="6:9" x14ac:dyDescent="0.4">
      <c r="F115" s="6"/>
      <c r="G115" s="6"/>
      <c r="H115" s="6"/>
      <c r="I115" s="6"/>
    </row>
    <row r="116" spans="6:9" x14ac:dyDescent="0.4">
      <c r="F116" s="6"/>
      <c r="G116" s="6"/>
      <c r="H116" s="6"/>
      <c r="I116" s="6"/>
    </row>
    <row r="117" spans="6:9" x14ac:dyDescent="0.4">
      <c r="F117" s="6"/>
      <c r="G117" s="6"/>
      <c r="H117" s="6"/>
      <c r="I117" s="6"/>
    </row>
    <row r="118" spans="6:9" x14ac:dyDescent="0.4">
      <c r="F118" s="6"/>
      <c r="G118" s="6"/>
      <c r="H118" s="6"/>
      <c r="I118" s="6"/>
    </row>
    <row r="119" spans="6:9" x14ac:dyDescent="0.4">
      <c r="F119" s="6"/>
      <c r="G119" s="6"/>
      <c r="H119" s="6"/>
      <c r="I119" s="6"/>
    </row>
    <row r="120" spans="6:9" x14ac:dyDescent="0.4">
      <c r="F120" s="6"/>
      <c r="G120" s="6"/>
      <c r="H120" s="6"/>
      <c r="I120" s="6"/>
    </row>
    <row r="121" spans="6:9" x14ac:dyDescent="0.4">
      <c r="F121" s="6"/>
      <c r="G121" s="6"/>
      <c r="H121" s="6"/>
      <c r="I121" s="6"/>
    </row>
    <row r="122" spans="6:9" x14ac:dyDescent="0.4">
      <c r="F122" s="6"/>
      <c r="G122" s="6"/>
      <c r="H122" s="6"/>
      <c r="I122" s="6"/>
    </row>
    <row r="123" spans="6:9" x14ac:dyDescent="0.4">
      <c r="F123" s="6"/>
      <c r="G123" s="6"/>
      <c r="H123" s="6"/>
      <c r="I123" s="6"/>
    </row>
    <row r="124" spans="6:9" x14ac:dyDescent="0.4">
      <c r="F124" s="6"/>
      <c r="G124" s="6"/>
      <c r="H124" s="6"/>
      <c r="I124" s="6"/>
    </row>
    <row r="125" spans="6:9" x14ac:dyDescent="0.4">
      <c r="F125" s="6"/>
      <c r="G125" s="6"/>
      <c r="H125" s="6"/>
      <c r="I125" s="6"/>
    </row>
    <row r="126" spans="6:9" x14ac:dyDescent="0.4">
      <c r="F126" s="6"/>
      <c r="G126" s="6"/>
      <c r="H126" s="6"/>
      <c r="I126" s="6"/>
    </row>
    <row r="127" spans="6:9" x14ac:dyDescent="0.4">
      <c r="F127" s="6"/>
      <c r="G127" s="6"/>
      <c r="H127" s="6"/>
      <c r="I127" s="6"/>
    </row>
    <row r="128" spans="6:9" x14ac:dyDescent="0.4">
      <c r="F128" s="6"/>
      <c r="G128" s="6"/>
      <c r="H128" s="6"/>
      <c r="I128" s="6"/>
    </row>
    <row r="129" spans="6:9" x14ac:dyDescent="0.4">
      <c r="F129" s="6"/>
      <c r="G129" s="6"/>
      <c r="H129" s="6"/>
      <c r="I129" s="6"/>
    </row>
    <row r="130" spans="6:9" x14ac:dyDescent="0.4">
      <c r="F130" s="6"/>
      <c r="G130" s="6"/>
      <c r="H130" s="6"/>
      <c r="I130" s="6"/>
    </row>
    <row r="131" spans="6:9" x14ac:dyDescent="0.4">
      <c r="F131" s="6"/>
      <c r="G131" s="6"/>
      <c r="H131" s="6"/>
      <c r="I131" s="6"/>
    </row>
    <row r="132" spans="6:9" x14ac:dyDescent="0.4">
      <c r="F132" s="6"/>
      <c r="G132" s="6"/>
      <c r="H132" s="6"/>
      <c r="I132" s="6"/>
    </row>
    <row r="133" spans="6:9" x14ac:dyDescent="0.4">
      <c r="F133" s="6"/>
      <c r="G133" s="6"/>
      <c r="H133" s="6"/>
      <c r="I133" s="6"/>
    </row>
    <row r="134" spans="6:9" x14ac:dyDescent="0.4">
      <c r="F134" s="6"/>
      <c r="G134" s="6"/>
      <c r="H134" s="6"/>
      <c r="I134" s="6"/>
    </row>
    <row r="135" spans="6:9" x14ac:dyDescent="0.4">
      <c r="F135" s="6"/>
      <c r="G135" s="6"/>
      <c r="H135" s="6"/>
      <c r="I135" s="6"/>
    </row>
    <row r="136" spans="6:9" x14ac:dyDescent="0.4">
      <c r="F136" s="6"/>
      <c r="G136" s="6"/>
      <c r="H136" s="6"/>
      <c r="I136" s="6"/>
    </row>
    <row r="137" spans="6:9" x14ac:dyDescent="0.4">
      <c r="F137" s="6"/>
      <c r="G137" s="6"/>
      <c r="H137" s="6"/>
      <c r="I137" s="6"/>
    </row>
    <row r="138" spans="6:9" x14ac:dyDescent="0.4">
      <c r="F138" s="6"/>
      <c r="G138" s="6"/>
      <c r="H138" s="6"/>
      <c r="I138" s="6"/>
    </row>
    <row r="139" spans="6:9" x14ac:dyDescent="0.4">
      <c r="F139" s="6"/>
      <c r="G139" s="6"/>
      <c r="H139" s="6"/>
      <c r="I139" s="6"/>
    </row>
    <row r="140" spans="6:9" x14ac:dyDescent="0.4">
      <c r="F140" s="6"/>
      <c r="G140" s="6"/>
      <c r="H140" s="6"/>
      <c r="I140" s="6"/>
    </row>
    <row r="141" spans="6:9" x14ac:dyDescent="0.4">
      <c r="F141" s="6"/>
      <c r="G141" s="6"/>
      <c r="H141" s="6"/>
      <c r="I141" s="6"/>
    </row>
    <row r="142" spans="6:9" x14ac:dyDescent="0.4">
      <c r="F142" s="6"/>
      <c r="G142" s="6"/>
      <c r="H142" s="6"/>
      <c r="I142" s="6"/>
    </row>
    <row r="143" spans="6:9" x14ac:dyDescent="0.4">
      <c r="F143" s="6"/>
      <c r="G143" s="6"/>
      <c r="H143" s="6"/>
      <c r="I143" s="6"/>
    </row>
    <row r="144" spans="6:9" x14ac:dyDescent="0.4">
      <c r="F144" s="6"/>
      <c r="G144" s="6"/>
      <c r="H144" s="6"/>
      <c r="I144" s="6"/>
    </row>
    <row r="145" spans="6:9" x14ac:dyDescent="0.4">
      <c r="F145" s="6"/>
      <c r="G145" s="6"/>
      <c r="H145" s="6"/>
      <c r="I145" s="6"/>
    </row>
    <row r="146" spans="6:9" x14ac:dyDescent="0.4">
      <c r="F146" s="6"/>
      <c r="G146" s="6"/>
      <c r="H146" s="6"/>
      <c r="I146" s="6"/>
    </row>
    <row r="147" spans="6:9" x14ac:dyDescent="0.4">
      <c r="F147" s="6"/>
      <c r="G147" s="6"/>
      <c r="H147" s="6"/>
      <c r="I147" s="6"/>
    </row>
    <row r="148" spans="6:9" x14ac:dyDescent="0.4">
      <c r="F148" s="6"/>
      <c r="G148" s="6"/>
      <c r="H148" s="6"/>
      <c r="I148" s="6"/>
    </row>
    <row r="149" spans="6:9" x14ac:dyDescent="0.4">
      <c r="F149" s="6"/>
      <c r="G149" s="6"/>
      <c r="H149" s="6"/>
      <c r="I149" s="6"/>
    </row>
  </sheetData>
  <mergeCells count="12">
    <mergeCell ref="A4:C4"/>
    <mergeCell ref="D4:E4"/>
    <mergeCell ref="A2:E3"/>
    <mergeCell ref="F2:F3"/>
    <mergeCell ref="G2:G3"/>
    <mergeCell ref="H2:H3"/>
    <mergeCell ref="I2:I3"/>
    <mergeCell ref="A27:E28"/>
    <mergeCell ref="F27:F28"/>
    <mergeCell ref="G27:G28"/>
    <mergeCell ref="H27:H28"/>
    <mergeCell ref="I27:I28"/>
  </mergeCells>
  <phoneticPr fontId="2"/>
  <pageMargins left="0.59" right="0.59055118110236227" top="0.59055118110236227" bottom="0.59055118110236227" header="0.51181102362204722" footer="0.51181102362204722"/>
  <pageSetup paperSize="9" scale="70" orientation="portrait" r:id="rId1"/>
  <headerFooter alignWithMargins="0"/>
  <rowBreaks count="1" manualBreakCount="1">
    <brk id="25" max="8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6DFCD-80EF-4A66-BAF0-CDCDC9A5D403}">
  <sheetPr codeName="Sheet1"/>
  <dimension ref="A1:K80"/>
  <sheetViews>
    <sheetView zoomScaleNormal="100" workbookViewId="0"/>
  </sheetViews>
  <sheetFormatPr defaultColWidth="7.25" defaultRowHeight="12" x14ac:dyDescent="0.4"/>
  <cols>
    <col min="1" max="1" width="6.625" style="7" customWidth="1"/>
    <col min="2" max="3" width="5.625" style="7" customWidth="1"/>
    <col min="4" max="7" width="10.75" style="7" customWidth="1"/>
    <col min="8" max="8" width="9.25" style="7" customWidth="1"/>
    <col min="9" max="9" width="10.75" style="7" customWidth="1"/>
    <col min="10" max="11" width="8.375" style="7" customWidth="1"/>
    <col min="12" max="16384" width="7.25" style="7"/>
  </cols>
  <sheetData>
    <row r="1" spans="1:11" s="2" customFormat="1" ht="18.75" customHeight="1" x14ac:dyDescent="0.4">
      <c r="A1" s="55" t="s">
        <v>57</v>
      </c>
      <c r="B1" s="5"/>
      <c r="C1" s="5"/>
      <c r="D1" s="5"/>
      <c r="E1" s="5"/>
      <c r="F1" s="4"/>
      <c r="G1" s="5"/>
      <c r="H1" s="5"/>
      <c r="I1" s="5"/>
      <c r="J1" s="5" t="s">
        <v>58</v>
      </c>
      <c r="K1" s="5" t="s">
        <v>59</v>
      </c>
    </row>
    <row r="2" spans="1:11" s="59" customFormat="1" ht="15" customHeight="1" x14ac:dyDescent="0.4">
      <c r="A2" s="56"/>
      <c r="B2" s="56"/>
      <c r="C2" s="57"/>
      <c r="D2" s="299" t="s">
        <v>60</v>
      </c>
      <c r="E2" s="300"/>
      <c r="F2" s="58" t="s">
        <v>61</v>
      </c>
      <c r="G2" s="56" t="s">
        <v>62</v>
      </c>
      <c r="H2" s="301" t="s">
        <v>63</v>
      </c>
      <c r="I2" s="301" t="s">
        <v>64</v>
      </c>
      <c r="J2" s="303" t="s">
        <v>65</v>
      </c>
      <c r="K2" s="304"/>
    </row>
    <row r="3" spans="1:11" s="59" customFormat="1" ht="15" customHeight="1" x14ac:dyDescent="0.4">
      <c r="A3" s="280" t="s">
        <v>66</v>
      </c>
      <c r="B3" s="280"/>
      <c r="C3" s="306"/>
      <c r="D3" s="60" t="s">
        <v>67</v>
      </c>
      <c r="E3" s="58" t="s">
        <v>68</v>
      </c>
      <c r="F3" s="60" t="s">
        <v>69</v>
      </c>
      <c r="G3" s="61" t="s">
        <v>70</v>
      </c>
      <c r="H3" s="302"/>
      <c r="I3" s="302"/>
      <c r="J3" s="305"/>
      <c r="K3" s="305"/>
    </row>
    <row r="4" spans="1:11" s="59" customFormat="1" ht="15" customHeight="1" x14ac:dyDescent="0.4">
      <c r="A4" s="60"/>
      <c r="B4" s="60"/>
      <c r="C4" s="62"/>
      <c r="D4" s="60"/>
      <c r="E4" s="61"/>
      <c r="F4" s="61" t="s">
        <v>71</v>
      </c>
      <c r="G4" s="60" t="s">
        <v>72</v>
      </c>
      <c r="H4" s="61"/>
      <c r="I4" s="61"/>
      <c r="J4" s="63"/>
      <c r="K4" s="63"/>
    </row>
    <row r="5" spans="1:11" s="59" customFormat="1" ht="30" customHeight="1" x14ac:dyDescent="0.4">
      <c r="A5" s="60"/>
      <c r="B5" s="60"/>
      <c r="C5" s="62"/>
      <c r="D5" s="60" t="s">
        <v>73</v>
      </c>
      <c r="E5" s="61" t="s">
        <v>74</v>
      </c>
      <c r="F5" s="64" t="s">
        <v>75</v>
      </c>
      <c r="G5" s="60" t="s">
        <v>76</v>
      </c>
      <c r="H5" s="61" t="s">
        <v>77</v>
      </c>
      <c r="I5" s="65" t="s">
        <v>78</v>
      </c>
      <c r="J5" s="60"/>
      <c r="K5" s="60"/>
    </row>
    <row r="6" spans="1:11" ht="30" customHeight="1" x14ac:dyDescent="0.4">
      <c r="A6" s="307" t="s">
        <v>79</v>
      </c>
      <c r="B6" s="308"/>
      <c r="C6" s="308"/>
      <c r="D6" s="66">
        <v>9504219</v>
      </c>
      <c r="E6" s="66">
        <v>2055868</v>
      </c>
      <c r="F6" s="66">
        <v>9907625</v>
      </c>
      <c r="G6" s="66">
        <v>210</v>
      </c>
      <c r="H6" s="66">
        <v>2120913</v>
      </c>
      <c r="I6" s="66">
        <v>11892412</v>
      </c>
      <c r="J6" s="67" t="s">
        <v>80</v>
      </c>
      <c r="K6" s="67"/>
    </row>
    <row r="7" spans="1:11" ht="30" customHeight="1" x14ac:dyDescent="0.4">
      <c r="A7" s="295" t="s">
        <v>81</v>
      </c>
      <c r="B7" s="297" t="s">
        <v>82</v>
      </c>
      <c r="C7" s="297"/>
      <c r="D7" s="68">
        <v>9474261</v>
      </c>
      <c r="E7" s="68">
        <v>2030860</v>
      </c>
      <c r="F7" s="68">
        <v>9874090</v>
      </c>
      <c r="G7" s="68" t="s">
        <v>98</v>
      </c>
      <c r="H7" s="68">
        <v>2095905</v>
      </c>
      <c r="I7" s="68">
        <v>11845873</v>
      </c>
      <c r="J7" s="69" t="s">
        <v>83</v>
      </c>
      <c r="K7" s="69"/>
    </row>
    <row r="8" spans="1:11" ht="30" customHeight="1" x14ac:dyDescent="0.4">
      <c r="A8" s="296"/>
      <c r="B8" s="298" t="s">
        <v>84</v>
      </c>
      <c r="C8" s="298"/>
      <c r="D8" s="70">
        <v>29958</v>
      </c>
      <c r="E8" s="71">
        <v>25008</v>
      </c>
      <c r="F8" s="72">
        <v>33535</v>
      </c>
      <c r="G8" s="71">
        <v>210</v>
      </c>
      <c r="H8" s="71">
        <v>25008</v>
      </c>
      <c r="I8" s="70">
        <v>46539</v>
      </c>
      <c r="J8" s="73" t="s">
        <v>85</v>
      </c>
      <c r="K8" s="73"/>
    </row>
    <row r="9" spans="1:11" ht="30" customHeight="1" x14ac:dyDescent="0.4">
      <c r="A9" s="74"/>
      <c r="B9" s="284" t="s">
        <v>86</v>
      </c>
      <c r="C9" s="284"/>
      <c r="D9" s="75">
        <v>7613113</v>
      </c>
      <c r="E9" s="75">
        <v>1997959</v>
      </c>
      <c r="F9" s="75">
        <v>9890093</v>
      </c>
      <c r="G9" s="75" t="s">
        <v>98</v>
      </c>
      <c r="H9" s="75">
        <v>116488</v>
      </c>
      <c r="I9" s="75">
        <v>8382457</v>
      </c>
      <c r="J9" s="76" t="s">
        <v>87</v>
      </c>
      <c r="K9" s="76"/>
    </row>
    <row r="10" spans="1:11" ht="30" customHeight="1" x14ac:dyDescent="0.4">
      <c r="A10" s="77"/>
      <c r="B10" s="280" t="s">
        <v>88</v>
      </c>
      <c r="C10" s="280"/>
      <c r="D10" s="75">
        <v>7594689</v>
      </c>
      <c r="E10" s="75">
        <v>1972951</v>
      </c>
      <c r="F10" s="75">
        <v>9856558</v>
      </c>
      <c r="G10" s="75" t="s">
        <v>98</v>
      </c>
      <c r="H10" s="75">
        <v>103984</v>
      </c>
      <c r="I10" s="75">
        <v>8366363</v>
      </c>
      <c r="J10" s="282" t="s">
        <v>89</v>
      </c>
      <c r="K10" s="283"/>
    </row>
    <row r="11" spans="1:11" ht="30" customHeight="1" x14ac:dyDescent="0.4">
      <c r="A11" s="77" t="s">
        <v>90</v>
      </c>
      <c r="B11" s="284" t="s">
        <v>91</v>
      </c>
      <c r="C11" s="284"/>
      <c r="D11" s="75">
        <v>1891106</v>
      </c>
      <c r="E11" s="75">
        <v>40852</v>
      </c>
      <c r="F11" s="78" t="s">
        <v>98</v>
      </c>
      <c r="G11" s="75">
        <v>210</v>
      </c>
      <c r="H11" s="75">
        <v>2004425</v>
      </c>
      <c r="I11" s="75">
        <v>3508408</v>
      </c>
      <c r="J11" s="292" t="s">
        <v>92</v>
      </c>
      <c r="K11" s="293"/>
    </row>
    <row r="12" spans="1:11" ht="30" customHeight="1" x14ac:dyDescent="0.4">
      <c r="A12" s="294" t="s">
        <v>93</v>
      </c>
      <c r="B12" s="280" t="s">
        <v>88</v>
      </c>
      <c r="C12" s="281"/>
      <c r="D12" s="78">
        <v>1879572</v>
      </c>
      <c r="E12" s="75">
        <v>40852</v>
      </c>
      <c r="F12" s="75" t="s">
        <v>98</v>
      </c>
      <c r="G12" s="78" t="s">
        <v>98</v>
      </c>
      <c r="H12" s="78">
        <v>1991921</v>
      </c>
      <c r="I12" s="75">
        <v>3477963</v>
      </c>
      <c r="J12" s="282" t="s">
        <v>89</v>
      </c>
      <c r="K12" s="283"/>
    </row>
    <row r="13" spans="1:11" ht="30" customHeight="1" x14ac:dyDescent="0.4">
      <c r="A13" s="294"/>
      <c r="B13" s="284" t="s">
        <v>94</v>
      </c>
      <c r="C13" s="284"/>
      <c r="D13" s="78" t="s">
        <v>98</v>
      </c>
      <c r="E13" s="75">
        <v>17057</v>
      </c>
      <c r="F13" s="75">
        <v>17532</v>
      </c>
      <c r="G13" s="78" t="s">
        <v>98</v>
      </c>
      <c r="H13" s="78" t="s">
        <v>98</v>
      </c>
      <c r="I13" s="75">
        <v>1547</v>
      </c>
      <c r="J13" s="292" t="s">
        <v>95</v>
      </c>
      <c r="K13" s="292"/>
    </row>
    <row r="14" spans="1:11" ht="30" customHeight="1" x14ac:dyDescent="0.4">
      <c r="A14" s="79"/>
      <c r="B14" s="280" t="s">
        <v>88</v>
      </c>
      <c r="C14" s="281"/>
      <c r="D14" s="78" t="s">
        <v>98</v>
      </c>
      <c r="E14" s="75">
        <v>17057</v>
      </c>
      <c r="F14" s="75">
        <v>17532</v>
      </c>
      <c r="G14" s="78" t="s">
        <v>98</v>
      </c>
      <c r="H14" s="78" t="s">
        <v>98</v>
      </c>
      <c r="I14" s="75">
        <v>1547</v>
      </c>
      <c r="J14" s="282" t="s">
        <v>89</v>
      </c>
      <c r="K14" s="283"/>
    </row>
    <row r="15" spans="1:11" ht="30" customHeight="1" x14ac:dyDescent="0.4">
      <c r="A15" s="77"/>
      <c r="B15" s="284" t="s">
        <v>96</v>
      </c>
      <c r="C15" s="284"/>
      <c r="D15" s="75" t="s">
        <v>98</v>
      </c>
      <c r="E15" s="78" t="s">
        <v>98</v>
      </c>
      <c r="F15" s="75" t="s">
        <v>98</v>
      </c>
      <c r="G15" s="75" t="s">
        <v>98</v>
      </c>
      <c r="H15" s="78" t="s">
        <v>98</v>
      </c>
      <c r="I15" s="75" t="s">
        <v>98</v>
      </c>
      <c r="J15" s="76" t="s">
        <v>97</v>
      </c>
      <c r="K15" s="76"/>
    </row>
    <row r="16" spans="1:11" ht="30" customHeight="1" x14ac:dyDescent="0.4">
      <c r="A16" s="80"/>
      <c r="B16" s="285" t="s">
        <v>88</v>
      </c>
      <c r="C16" s="286"/>
      <c r="D16" s="72" t="s">
        <v>98</v>
      </c>
      <c r="E16" s="81" t="s">
        <v>98</v>
      </c>
      <c r="F16" s="81" t="s">
        <v>98</v>
      </c>
      <c r="G16" s="72" t="s">
        <v>98</v>
      </c>
      <c r="H16" s="81" t="s">
        <v>98</v>
      </c>
      <c r="I16" s="72" t="s">
        <v>98</v>
      </c>
      <c r="J16" s="287" t="s">
        <v>89</v>
      </c>
      <c r="K16" s="288"/>
    </row>
    <row r="17" spans="1:11" s="6" customFormat="1" ht="18.75" customHeight="1" x14ac:dyDescent="0.15">
      <c r="A17" s="82"/>
      <c r="B17" s="82"/>
      <c r="C17" s="82"/>
      <c r="D17" s="82"/>
      <c r="E17" s="82"/>
      <c r="F17" s="82"/>
      <c r="G17" s="289" t="s">
        <v>9</v>
      </c>
      <c r="H17" s="290"/>
      <c r="I17" s="291"/>
      <c r="J17" s="291"/>
      <c r="K17" s="291"/>
    </row>
    <row r="18" spans="1:11" s="6" customFormat="1" ht="18.75" customHeight="1" x14ac:dyDescent="0.4">
      <c r="E18" s="83"/>
    </row>
    <row r="19" spans="1:11" x14ac:dyDescent="0.4">
      <c r="G19" s="83"/>
    </row>
    <row r="21" spans="1:11" x14ac:dyDescent="0.4">
      <c r="F21" s="83"/>
    </row>
    <row r="24" spans="1:11" x14ac:dyDescent="0.4">
      <c r="G24" s="83"/>
    </row>
    <row r="25" spans="1:11" x14ac:dyDescent="0.4">
      <c r="F25" s="83"/>
      <c r="H25" s="83"/>
    </row>
    <row r="80" ht="5.25" customHeight="1" x14ac:dyDescent="0.4"/>
  </sheetData>
  <mergeCells count="25">
    <mergeCell ref="A3:C3"/>
    <mergeCell ref="A6:C6"/>
    <mergeCell ref="J10:K10"/>
    <mergeCell ref="D2:E2"/>
    <mergeCell ref="H2:H3"/>
    <mergeCell ref="I2:I3"/>
    <mergeCell ref="J2:K3"/>
    <mergeCell ref="A7:A8"/>
    <mergeCell ref="B7:C7"/>
    <mergeCell ref="B8:C8"/>
    <mergeCell ref="B9:C9"/>
    <mergeCell ref="B10:C10"/>
    <mergeCell ref="G17:K17"/>
    <mergeCell ref="B11:C11"/>
    <mergeCell ref="J11:K11"/>
    <mergeCell ref="A12:A13"/>
    <mergeCell ref="B12:C12"/>
    <mergeCell ref="J12:K12"/>
    <mergeCell ref="B13:C13"/>
    <mergeCell ref="J13:K13"/>
    <mergeCell ref="B14:C14"/>
    <mergeCell ref="J14:K14"/>
    <mergeCell ref="B15:C15"/>
    <mergeCell ref="B16:C16"/>
    <mergeCell ref="J16:K16"/>
  </mergeCells>
  <phoneticPr fontId="2"/>
  <pageMargins left="0.59055118110236227" right="0.59055118110236227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9F23F-B40D-4625-87FD-23C964D62A21}">
  <sheetPr codeName="Sheet7"/>
  <dimension ref="A1:S76"/>
  <sheetViews>
    <sheetView zoomScaleNormal="100" workbookViewId="0"/>
  </sheetViews>
  <sheetFormatPr defaultColWidth="7.25" defaultRowHeight="12" x14ac:dyDescent="0.4"/>
  <cols>
    <col min="1" max="1" width="2.875" style="7" customWidth="1"/>
    <col min="2" max="2" width="14.125" style="7" customWidth="1"/>
    <col min="3" max="11" width="8.75" style="7" customWidth="1"/>
    <col min="12" max="12" width="9.75" style="7" customWidth="1"/>
    <col min="13" max="18" width="8.75" style="7" customWidth="1"/>
    <col min="19" max="19" width="25.625" style="7" customWidth="1"/>
    <col min="20" max="16384" width="7.25" style="7"/>
  </cols>
  <sheetData>
    <row r="1" spans="1:19" s="2" customFormat="1" ht="18.75" customHeight="1" x14ac:dyDescent="0.4">
      <c r="A1" s="84" t="s">
        <v>99</v>
      </c>
      <c r="B1" s="84"/>
      <c r="G1" s="85"/>
      <c r="S1" s="86"/>
    </row>
    <row r="2" spans="1:19" s="2" customFormat="1" ht="18.75" customHeight="1" thickBot="1" x14ac:dyDescent="0.45">
      <c r="A2" s="87" t="s">
        <v>100</v>
      </c>
      <c r="B2" s="87"/>
      <c r="C2" s="87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8"/>
      <c r="Q2" s="88"/>
      <c r="R2" s="88"/>
      <c r="S2" s="90" t="s">
        <v>101</v>
      </c>
    </row>
    <row r="3" spans="1:19" s="6" customFormat="1" ht="15" customHeight="1" x14ac:dyDescent="0.4">
      <c r="A3" s="91"/>
      <c r="B3" s="92"/>
      <c r="C3" s="91"/>
      <c r="D3" s="93"/>
      <c r="E3" s="93"/>
      <c r="F3" s="93"/>
      <c r="G3" s="93"/>
      <c r="H3" s="93"/>
      <c r="I3" s="93"/>
      <c r="J3" s="93"/>
      <c r="K3" s="93"/>
      <c r="L3" s="92"/>
      <c r="M3" s="94"/>
      <c r="N3" s="94"/>
      <c r="O3" s="95"/>
      <c r="P3" s="94"/>
      <c r="Q3" s="91"/>
      <c r="R3" s="91"/>
      <c r="S3" s="96"/>
    </row>
    <row r="4" spans="1:19" s="6" customFormat="1" ht="15" customHeight="1" x14ac:dyDescent="0.4">
      <c r="A4" s="309" t="s">
        <v>102</v>
      </c>
      <c r="B4" s="310"/>
      <c r="C4" s="97" t="s">
        <v>103</v>
      </c>
      <c r="D4" s="98" t="s">
        <v>104</v>
      </c>
      <c r="E4" s="98" t="s">
        <v>105</v>
      </c>
      <c r="F4" s="98" t="s">
        <v>106</v>
      </c>
      <c r="G4" s="98" t="s">
        <v>107</v>
      </c>
      <c r="H4" s="98" t="s">
        <v>108</v>
      </c>
      <c r="I4" s="98" t="s">
        <v>109</v>
      </c>
      <c r="J4" s="99"/>
      <c r="K4" s="99"/>
      <c r="L4" s="100" t="s">
        <v>110</v>
      </c>
      <c r="M4" s="98" t="s">
        <v>111</v>
      </c>
      <c r="N4" s="98" t="s">
        <v>112</v>
      </c>
      <c r="O4" s="101" t="s">
        <v>113</v>
      </c>
      <c r="P4" s="102" t="s">
        <v>114</v>
      </c>
      <c r="Q4" s="99"/>
      <c r="R4" s="103"/>
      <c r="S4" s="97"/>
    </row>
    <row r="5" spans="1:19" s="6" customFormat="1" ht="15" customHeight="1" x14ac:dyDescent="0.4">
      <c r="A5" s="97"/>
      <c r="B5" s="100"/>
      <c r="C5" s="97"/>
      <c r="D5" s="98" t="s">
        <v>115</v>
      </c>
      <c r="E5" s="98" t="s">
        <v>115</v>
      </c>
      <c r="F5" s="98" t="s">
        <v>116</v>
      </c>
      <c r="G5" s="98"/>
      <c r="H5" s="98"/>
      <c r="I5" s="98" t="s">
        <v>115</v>
      </c>
      <c r="J5" s="98" t="s">
        <v>117</v>
      </c>
      <c r="K5" s="104" t="s">
        <v>118</v>
      </c>
      <c r="L5" s="100"/>
      <c r="M5" s="101"/>
      <c r="N5" s="101"/>
      <c r="O5" s="101"/>
      <c r="P5" s="101"/>
      <c r="Q5" s="101" t="s">
        <v>119</v>
      </c>
      <c r="R5" s="101" t="s">
        <v>120</v>
      </c>
      <c r="S5" s="97"/>
    </row>
    <row r="6" spans="1:19" s="6" customFormat="1" ht="35.1" customHeight="1" x14ac:dyDescent="0.4">
      <c r="A6" s="99"/>
      <c r="B6" s="103"/>
      <c r="C6" s="105" t="s">
        <v>121</v>
      </c>
      <c r="D6" s="106" t="s">
        <v>122</v>
      </c>
      <c r="E6" s="106" t="s">
        <v>123</v>
      </c>
      <c r="F6" s="106" t="s">
        <v>124</v>
      </c>
      <c r="G6" s="106" t="s">
        <v>125</v>
      </c>
      <c r="H6" s="106" t="s">
        <v>126</v>
      </c>
      <c r="I6" s="106" t="s">
        <v>127</v>
      </c>
      <c r="J6" s="106" t="s">
        <v>128</v>
      </c>
      <c r="K6" s="107" t="s">
        <v>129</v>
      </c>
      <c r="L6" s="108" t="s">
        <v>130</v>
      </c>
      <c r="M6" s="106" t="s">
        <v>131</v>
      </c>
      <c r="N6" s="106" t="s">
        <v>132</v>
      </c>
      <c r="O6" s="106" t="s">
        <v>133</v>
      </c>
      <c r="P6" s="106" t="s">
        <v>134</v>
      </c>
      <c r="Q6" s="106" t="s">
        <v>115</v>
      </c>
      <c r="R6" s="106" t="s">
        <v>115</v>
      </c>
      <c r="S6" s="109" t="s">
        <v>65</v>
      </c>
    </row>
    <row r="7" spans="1:19" s="6" customFormat="1" ht="15" customHeight="1" x14ac:dyDescent="0.4">
      <c r="A7" s="110"/>
      <c r="B7" s="111"/>
      <c r="C7" s="112"/>
      <c r="D7" s="112"/>
      <c r="E7" s="112"/>
      <c r="F7" s="112"/>
      <c r="G7" s="112"/>
      <c r="H7" s="112"/>
      <c r="I7" s="112"/>
      <c r="J7" s="112"/>
      <c r="K7" s="113"/>
      <c r="L7" s="114"/>
      <c r="M7" s="112"/>
      <c r="N7" s="112"/>
      <c r="O7" s="112"/>
      <c r="P7" s="112"/>
      <c r="Q7" s="112"/>
      <c r="R7" s="112"/>
      <c r="S7" s="115"/>
    </row>
    <row r="8" spans="1:19" s="6" customFormat="1" ht="45" customHeight="1" x14ac:dyDescent="0.4">
      <c r="A8" s="311" t="s">
        <v>135</v>
      </c>
      <c r="B8" s="312"/>
      <c r="C8" s="116">
        <v>9857101</v>
      </c>
      <c r="D8" s="116">
        <v>1851322</v>
      </c>
      <c r="E8" s="116">
        <v>1520302</v>
      </c>
      <c r="F8" s="116">
        <v>892085</v>
      </c>
      <c r="G8" s="116">
        <v>1850790</v>
      </c>
      <c r="H8" s="116">
        <v>1704146</v>
      </c>
      <c r="I8" s="116">
        <v>2038456</v>
      </c>
      <c r="J8" s="116">
        <v>721392</v>
      </c>
      <c r="K8" s="117">
        <v>1317064</v>
      </c>
      <c r="L8" s="118">
        <v>417869</v>
      </c>
      <c r="M8" s="116">
        <v>189340</v>
      </c>
      <c r="N8" s="116">
        <v>11075</v>
      </c>
      <c r="O8" s="116">
        <v>11133</v>
      </c>
      <c r="P8" s="116">
        <v>1552868</v>
      </c>
      <c r="Q8" s="116">
        <v>968985</v>
      </c>
      <c r="R8" s="116">
        <v>583883</v>
      </c>
      <c r="S8" s="119" t="s">
        <v>136</v>
      </c>
    </row>
    <row r="9" spans="1:19" s="6" customFormat="1" ht="45" customHeight="1" x14ac:dyDescent="0.4">
      <c r="A9" s="110"/>
      <c r="B9" s="120" t="s">
        <v>137</v>
      </c>
      <c r="C9" s="121">
        <v>5335710</v>
      </c>
      <c r="D9" s="121">
        <v>886358</v>
      </c>
      <c r="E9" s="121">
        <v>1156329</v>
      </c>
      <c r="F9" s="121">
        <v>503889</v>
      </c>
      <c r="G9" s="121">
        <v>767004</v>
      </c>
      <c r="H9" s="121">
        <v>867521</v>
      </c>
      <c r="I9" s="116">
        <v>1154609</v>
      </c>
      <c r="J9" s="116">
        <v>297170</v>
      </c>
      <c r="K9" s="117">
        <v>857439</v>
      </c>
      <c r="L9" s="118">
        <v>142687</v>
      </c>
      <c r="M9" s="121">
        <v>136181</v>
      </c>
      <c r="N9" s="121" t="s">
        <v>98</v>
      </c>
      <c r="O9" s="121">
        <v>3425</v>
      </c>
      <c r="P9" s="116">
        <v>211906</v>
      </c>
      <c r="Q9" s="116">
        <v>69711</v>
      </c>
      <c r="R9" s="116">
        <v>142195</v>
      </c>
      <c r="S9" s="115" t="s">
        <v>138</v>
      </c>
    </row>
    <row r="10" spans="1:19" s="6" customFormat="1" ht="45" customHeight="1" x14ac:dyDescent="0.4">
      <c r="A10" s="110"/>
      <c r="B10" s="120" t="s">
        <v>139</v>
      </c>
      <c r="C10" s="116">
        <v>4521391</v>
      </c>
      <c r="D10" s="116">
        <v>964964</v>
      </c>
      <c r="E10" s="116">
        <v>363973</v>
      </c>
      <c r="F10" s="116">
        <v>388196</v>
      </c>
      <c r="G10" s="116">
        <v>1083786</v>
      </c>
      <c r="H10" s="116">
        <v>836625</v>
      </c>
      <c r="I10" s="116">
        <v>883847</v>
      </c>
      <c r="J10" s="116">
        <v>424222</v>
      </c>
      <c r="K10" s="117">
        <v>459625</v>
      </c>
      <c r="L10" s="118">
        <v>275182</v>
      </c>
      <c r="M10" s="116">
        <v>53159</v>
      </c>
      <c r="N10" s="116">
        <v>11075</v>
      </c>
      <c r="O10" s="116">
        <v>7708</v>
      </c>
      <c r="P10" s="116">
        <v>1340962</v>
      </c>
      <c r="Q10" s="116">
        <v>899274</v>
      </c>
      <c r="R10" s="116">
        <v>441688</v>
      </c>
      <c r="S10" s="115" t="s">
        <v>140</v>
      </c>
    </row>
    <row r="11" spans="1:19" s="6" customFormat="1" ht="45" customHeight="1" x14ac:dyDescent="0.4">
      <c r="A11" s="311" t="s">
        <v>141</v>
      </c>
      <c r="B11" s="312"/>
      <c r="C11" s="116">
        <v>12284459</v>
      </c>
      <c r="D11" s="116">
        <v>3536564</v>
      </c>
      <c r="E11" s="116">
        <v>2502144</v>
      </c>
      <c r="F11" s="116">
        <v>1175227</v>
      </c>
      <c r="G11" s="116">
        <v>502797</v>
      </c>
      <c r="H11" s="116">
        <v>2970444</v>
      </c>
      <c r="I11" s="116">
        <v>1597283</v>
      </c>
      <c r="J11" s="116">
        <v>706207</v>
      </c>
      <c r="K11" s="117">
        <v>891076</v>
      </c>
      <c r="L11" s="118">
        <v>171810</v>
      </c>
      <c r="M11" s="116">
        <v>140630</v>
      </c>
      <c r="N11" s="116">
        <v>6254</v>
      </c>
      <c r="O11" s="116">
        <v>3789</v>
      </c>
      <c r="P11" s="116">
        <v>906012</v>
      </c>
      <c r="Q11" s="116">
        <v>731887</v>
      </c>
      <c r="R11" s="116">
        <v>174125</v>
      </c>
      <c r="S11" s="119" t="s">
        <v>142</v>
      </c>
    </row>
    <row r="12" spans="1:19" s="6" customFormat="1" ht="45" customHeight="1" x14ac:dyDescent="0.4">
      <c r="A12" s="110"/>
      <c r="B12" s="120" t="s">
        <v>143</v>
      </c>
      <c r="C12" s="116">
        <v>9924002</v>
      </c>
      <c r="D12" s="116">
        <v>3153939</v>
      </c>
      <c r="E12" s="116">
        <v>1010931</v>
      </c>
      <c r="F12" s="116">
        <v>1067036</v>
      </c>
      <c r="G12" s="116">
        <v>484736</v>
      </c>
      <c r="H12" s="116">
        <v>2743751</v>
      </c>
      <c r="I12" s="116">
        <v>1463609</v>
      </c>
      <c r="J12" s="116">
        <v>690738</v>
      </c>
      <c r="K12" s="117">
        <v>772871</v>
      </c>
      <c r="L12" s="118">
        <v>157568</v>
      </c>
      <c r="M12" s="116">
        <v>135429</v>
      </c>
      <c r="N12" s="116">
        <v>5288</v>
      </c>
      <c r="O12" s="116">
        <v>3297</v>
      </c>
      <c r="P12" s="116">
        <v>171824</v>
      </c>
      <c r="Q12" s="116">
        <v>95177</v>
      </c>
      <c r="R12" s="116">
        <v>76647</v>
      </c>
      <c r="S12" s="115" t="s">
        <v>144</v>
      </c>
    </row>
    <row r="13" spans="1:19" s="6" customFormat="1" ht="45" customHeight="1" x14ac:dyDescent="0.4">
      <c r="A13" s="110"/>
      <c r="B13" s="120" t="s">
        <v>145</v>
      </c>
      <c r="C13" s="116">
        <v>2070016</v>
      </c>
      <c r="D13" s="116">
        <v>340904</v>
      </c>
      <c r="E13" s="116">
        <v>1491213</v>
      </c>
      <c r="F13" s="121">
        <v>5855</v>
      </c>
      <c r="G13" s="122">
        <v>12224</v>
      </c>
      <c r="H13" s="121">
        <v>203284</v>
      </c>
      <c r="I13" s="116">
        <v>16536</v>
      </c>
      <c r="J13" s="121">
        <v>12178</v>
      </c>
      <c r="K13" s="117">
        <v>4358</v>
      </c>
      <c r="L13" s="118">
        <v>14242</v>
      </c>
      <c r="M13" s="121">
        <v>962</v>
      </c>
      <c r="N13" s="116">
        <v>283</v>
      </c>
      <c r="O13" s="116">
        <v>492</v>
      </c>
      <c r="P13" s="116">
        <v>732018</v>
      </c>
      <c r="Q13" s="116">
        <v>636710</v>
      </c>
      <c r="R13" s="116">
        <v>95308</v>
      </c>
      <c r="S13" s="115" t="s">
        <v>146</v>
      </c>
    </row>
    <row r="14" spans="1:19" s="6" customFormat="1" ht="45" customHeight="1" x14ac:dyDescent="0.4">
      <c r="A14" s="110"/>
      <c r="B14" s="120" t="s">
        <v>147</v>
      </c>
      <c r="C14" s="116">
        <v>4570</v>
      </c>
      <c r="D14" s="121">
        <v>92</v>
      </c>
      <c r="E14" s="121" t="s">
        <v>98</v>
      </c>
      <c r="F14" s="121" t="s">
        <v>98</v>
      </c>
      <c r="G14" s="121">
        <v>1187</v>
      </c>
      <c r="H14" s="121" t="s">
        <v>98</v>
      </c>
      <c r="I14" s="116">
        <v>3291</v>
      </c>
      <c r="J14" s="121">
        <v>3291</v>
      </c>
      <c r="K14" s="117" t="s">
        <v>98</v>
      </c>
      <c r="L14" s="118" t="s">
        <v>98</v>
      </c>
      <c r="M14" s="122" t="s">
        <v>98</v>
      </c>
      <c r="N14" s="116">
        <v>683</v>
      </c>
      <c r="O14" s="121" t="s">
        <v>98</v>
      </c>
      <c r="P14" s="116">
        <v>2170</v>
      </c>
      <c r="Q14" s="121" t="s">
        <v>98</v>
      </c>
      <c r="R14" s="116">
        <v>2170</v>
      </c>
      <c r="S14" s="115" t="s">
        <v>148</v>
      </c>
    </row>
    <row r="15" spans="1:19" s="6" customFormat="1" ht="45" customHeight="1" x14ac:dyDescent="0.4">
      <c r="A15" s="110"/>
      <c r="B15" s="120" t="s">
        <v>149</v>
      </c>
      <c r="C15" s="121" t="s">
        <v>98</v>
      </c>
      <c r="D15" s="121" t="s">
        <v>98</v>
      </c>
      <c r="E15" s="121" t="s">
        <v>98</v>
      </c>
      <c r="F15" s="121" t="s">
        <v>98</v>
      </c>
      <c r="G15" s="121" t="s">
        <v>98</v>
      </c>
      <c r="H15" s="121" t="s">
        <v>98</v>
      </c>
      <c r="I15" s="121" t="s">
        <v>98</v>
      </c>
      <c r="J15" s="121" t="s">
        <v>98</v>
      </c>
      <c r="K15" s="123" t="s">
        <v>98</v>
      </c>
      <c r="L15" s="122" t="s">
        <v>98</v>
      </c>
      <c r="M15" s="121" t="s">
        <v>98</v>
      </c>
      <c r="N15" s="121" t="s">
        <v>98</v>
      </c>
      <c r="O15" s="121" t="s">
        <v>98</v>
      </c>
      <c r="P15" s="116" t="s">
        <v>98</v>
      </c>
      <c r="Q15" s="116" t="s">
        <v>98</v>
      </c>
      <c r="R15" s="116" t="s">
        <v>98</v>
      </c>
      <c r="S15" s="115" t="s">
        <v>150</v>
      </c>
    </row>
    <row r="16" spans="1:19" s="6" customFormat="1" ht="45" customHeight="1" x14ac:dyDescent="0.4">
      <c r="A16" s="115"/>
      <c r="B16" s="120" t="s">
        <v>151</v>
      </c>
      <c r="C16" s="116">
        <v>285871</v>
      </c>
      <c r="D16" s="116">
        <v>41629</v>
      </c>
      <c r="E16" s="121" t="s">
        <v>98</v>
      </c>
      <c r="F16" s="116">
        <v>102336</v>
      </c>
      <c r="G16" s="116">
        <v>4650</v>
      </c>
      <c r="H16" s="116">
        <v>23409</v>
      </c>
      <c r="I16" s="116">
        <v>113847</v>
      </c>
      <c r="J16" s="116" t="s">
        <v>98</v>
      </c>
      <c r="K16" s="123">
        <v>113847</v>
      </c>
      <c r="L16" s="122" t="s">
        <v>98</v>
      </c>
      <c r="M16" s="121">
        <v>4239</v>
      </c>
      <c r="N16" s="121" t="s">
        <v>98</v>
      </c>
      <c r="O16" s="121" t="s">
        <v>98</v>
      </c>
      <c r="P16" s="121" t="s">
        <v>98</v>
      </c>
      <c r="Q16" s="121" t="s">
        <v>98</v>
      </c>
      <c r="R16" s="121" t="s">
        <v>98</v>
      </c>
      <c r="S16" s="115" t="s">
        <v>152</v>
      </c>
    </row>
    <row r="17" spans="1:19" s="6" customFormat="1" ht="45" customHeight="1" x14ac:dyDescent="0.4">
      <c r="A17" s="311" t="s">
        <v>153</v>
      </c>
      <c r="B17" s="312"/>
      <c r="C17" s="116">
        <v>12664540</v>
      </c>
      <c r="D17" s="116">
        <v>3730666</v>
      </c>
      <c r="E17" s="116">
        <v>2616899</v>
      </c>
      <c r="F17" s="116">
        <v>1130428</v>
      </c>
      <c r="G17" s="116">
        <v>415703</v>
      </c>
      <c r="H17" s="116">
        <v>3090496</v>
      </c>
      <c r="I17" s="116">
        <v>1680348</v>
      </c>
      <c r="J17" s="116">
        <v>706362</v>
      </c>
      <c r="K17" s="117">
        <v>973986</v>
      </c>
      <c r="L17" s="118">
        <v>188630</v>
      </c>
      <c r="M17" s="116">
        <v>152591</v>
      </c>
      <c r="N17" s="116">
        <v>6339</v>
      </c>
      <c r="O17" s="116">
        <v>3338</v>
      </c>
      <c r="P17" s="116">
        <v>877210</v>
      </c>
      <c r="Q17" s="116">
        <v>701960</v>
      </c>
      <c r="R17" s="116">
        <v>175250</v>
      </c>
      <c r="S17" s="119" t="s">
        <v>154</v>
      </c>
    </row>
    <row r="18" spans="1:19" s="6" customFormat="1" ht="45" customHeight="1" x14ac:dyDescent="0.4">
      <c r="A18" s="110"/>
      <c r="B18" s="120" t="s">
        <v>155</v>
      </c>
      <c r="C18" s="116">
        <v>10425185</v>
      </c>
      <c r="D18" s="116">
        <v>3622297</v>
      </c>
      <c r="E18" s="116">
        <v>2446469</v>
      </c>
      <c r="F18" s="116">
        <v>378871</v>
      </c>
      <c r="G18" s="116">
        <v>358006</v>
      </c>
      <c r="H18" s="116">
        <v>2607414</v>
      </c>
      <c r="I18" s="116">
        <v>1012128</v>
      </c>
      <c r="J18" s="116">
        <v>683123</v>
      </c>
      <c r="K18" s="117">
        <v>329005</v>
      </c>
      <c r="L18" s="118">
        <v>153696</v>
      </c>
      <c r="M18" s="116">
        <v>93457</v>
      </c>
      <c r="N18" s="116">
        <v>4241</v>
      </c>
      <c r="O18" s="116">
        <v>2342</v>
      </c>
      <c r="P18" s="116">
        <v>786656</v>
      </c>
      <c r="Q18" s="116">
        <v>658819</v>
      </c>
      <c r="R18" s="116">
        <v>127837</v>
      </c>
      <c r="S18" s="115" t="s">
        <v>156</v>
      </c>
    </row>
    <row r="19" spans="1:19" s="6" customFormat="1" ht="45" customHeight="1" x14ac:dyDescent="0.4">
      <c r="A19" s="110"/>
      <c r="B19" s="120" t="s">
        <v>157</v>
      </c>
      <c r="C19" s="116">
        <v>1896265</v>
      </c>
      <c r="D19" s="116">
        <v>108335</v>
      </c>
      <c r="E19" s="121">
        <v>6000</v>
      </c>
      <c r="F19" s="116">
        <v>750106</v>
      </c>
      <c r="G19" s="116">
        <v>26750</v>
      </c>
      <c r="H19" s="116">
        <v>481414</v>
      </c>
      <c r="I19" s="116">
        <v>523660</v>
      </c>
      <c r="J19" s="116">
        <v>1137</v>
      </c>
      <c r="K19" s="117">
        <v>522523</v>
      </c>
      <c r="L19" s="118">
        <v>19092</v>
      </c>
      <c r="M19" s="121" t="s">
        <v>98</v>
      </c>
      <c r="N19" s="116">
        <v>52</v>
      </c>
      <c r="O19" s="116">
        <v>964</v>
      </c>
      <c r="P19" s="121">
        <v>9161</v>
      </c>
      <c r="Q19" s="121">
        <v>9161</v>
      </c>
      <c r="R19" s="121" t="s">
        <v>98</v>
      </c>
      <c r="S19" s="115" t="s">
        <v>158</v>
      </c>
    </row>
    <row r="20" spans="1:19" s="6" customFormat="1" ht="45" customHeight="1" x14ac:dyDescent="0.4">
      <c r="A20" s="110"/>
      <c r="B20" s="120" t="s">
        <v>159</v>
      </c>
      <c r="C20" s="116">
        <v>138787</v>
      </c>
      <c r="D20" s="121" t="s">
        <v>98</v>
      </c>
      <c r="E20" s="121">
        <v>105312</v>
      </c>
      <c r="F20" s="121">
        <v>1451</v>
      </c>
      <c r="G20" s="116">
        <v>28733</v>
      </c>
      <c r="H20" s="116" t="s">
        <v>98</v>
      </c>
      <c r="I20" s="116">
        <v>3291</v>
      </c>
      <c r="J20" s="116" t="s">
        <v>98</v>
      </c>
      <c r="K20" s="123">
        <v>3291</v>
      </c>
      <c r="L20" s="118">
        <v>665</v>
      </c>
      <c r="M20" s="116">
        <v>937</v>
      </c>
      <c r="N20" s="121" t="s">
        <v>98</v>
      </c>
      <c r="O20" s="121" t="s">
        <v>98</v>
      </c>
      <c r="P20" s="121">
        <v>37099</v>
      </c>
      <c r="Q20" s="121">
        <v>6213</v>
      </c>
      <c r="R20" s="121">
        <v>30886</v>
      </c>
      <c r="S20" s="115" t="s">
        <v>160</v>
      </c>
    </row>
    <row r="21" spans="1:19" s="6" customFormat="1" ht="45" customHeight="1" x14ac:dyDescent="0.4">
      <c r="A21" s="110"/>
      <c r="B21" s="120" t="s">
        <v>161</v>
      </c>
      <c r="C21" s="116">
        <v>134820</v>
      </c>
      <c r="D21" s="116">
        <v>34</v>
      </c>
      <c r="E21" s="116">
        <v>2553</v>
      </c>
      <c r="F21" s="121" t="s">
        <v>98</v>
      </c>
      <c r="G21" s="116">
        <v>2214</v>
      </c>
      <c r="H21" s="116">
        <v>1668</v>
      </c>
      <c r="I21" s="116">
        <v>128351</v>
      </c>
      <c r="J21" s="116">
        <v>9184</v>
      </c>
      <c r="K21" s="117">
        <v>119167</v>
      </c>
      <c r="L21" s="118">
        <v>3857</v>
      </c>
      <c r="M21" s="116">
        <v>58197</v>
      </c>
      <c r="N21" s="121" t="s">
        <v>98</v>
      </c>
      <c r="O21" s="116" t="s">
        <v>98</v>
      </c>
      <c r="P21" s="116">
        <v>11556</v>
      </c>
      <c r="Q21" s="116">
        <v>459</v>
      </c>
      <c r="R21" s="116">
        <v>11097</v>
      </c>
      <c r="S21" s="115" t="s">
        <v>162</v>
      </c>
    </row>
    <row r="22" spans="1:19" s="6" customFormat="1" ht="45" customHeight="1" x14ac:dyDescent="0.4">
      <c r="A22" s="110"/>
      <c r="B22" s="120" t="s">
        <v>163</v>
      </c>
      <c r="C22" s="116">
        <v>69483</v>
      </c>
      <c r="D22" s="121" t="s">
        <v>98</v>
      </c>
      <c r="E22" s="121">
        <v>56565</v>
      </c>
      <c r="F22" s="121" t="s">
        <v>98</v>
      </c>
      <c r="G22" s="121" t="s">
        <v>98</v>
      </c>
      <c r="H22" s="121" t="s">
        <v>98</v>
      </c>
      <c r="I22" s="116">
        <v>12918</v>
      </c>
      <c r="J22" s="121">
        <v>12918</v>
      </c>
      <c r="K22" s="117" t="s">
        <v>98</v>
      </c>
      <c r="L22" s="122">
        <v>11320</v>
      </c>
      <c r="M22" s="121" t="s">
        <v>98</v>
      </c>
      <c r="N22" s="121">
        <v>2046</v>
      </c>
      <c r="O22" s="121">
        <v>32</v>
      </c>
      <c r="P22" s="121">
        <v>32738</v>
      </c>
      <c r="Q22" s="121">
        <v>27308</v>
      </c>
      <c r="R22" s="121">
        <v>5430</v>
      </c>
      <c r="S22" s="115" t="s">
        <v>164</v>
      </c>
    </row>
    <row r="23" spans="1:19" s="6" customFormat="1" ht="45" customHeight="1" x14ac:dyDescent="0.4">
      <c r="A23" s="311" t="s">
        <v>165</v>
      </c>
      <c r="B23" s="312"/>
      <c r="C23" s="116">
        <v>9477020</v>
      </c>
      <c r="D23" s="116">
        <v>1657220</v>
      </c>
      <c r="E23" s="116">
        <v>1405547</v>
      </c>
      <c r="F23" s="116">
        <v>936884</v>
      </c>
      <c r="G23" s="116">
        <v>1937884</v>
      </c>
      <c r="H23" s="116">
        <v>1584094</v>
      </c>
      <c r="I23" s="116">
        <v>1955391</v>
      </c>
      <c r="J23" s="116">
        <v>721237</v>
      </c>
      <c r="K23" s="123">
        <v>1234154</v>
      </c>
      <c r="L23" s="118">
        <v>401049</v>
      </c>
      <c r="M23" s="116">
        <v>177379</v>
      </c>
      <c r="N23" s="121">
        <v>10990</v>
      </c>
      <c r="O23" s="121">
        <v>11584</v>
      </c>
      <c r="P23" s="116">
        <v>1581670</v>
      </c>
      <c r="Q23" s="116">
        <v>998912</v>
      </c>
      <c r="R23" s="116">
        <v>582758</v>
      </c>
      <c r="S23" s="119" t="s">
        <v>166</v>
      </c>
    </row>
    <row r="24" spans="1:19" s="6" customFormat="1" ht="45" customHeight="1" x14ac:dyDescent="0.4">
      <c r="A24" s="110"/>
      <c r="B24" s="120" t="s">
        <v>167</v>
      </c>
      <c r="C24" s="116">
        <v>4950507</v>
      </c>
      <c r="D24" s="121">
        <v>770042</v>
      </c>
      <c r="E24" s="121">
        <v>1132278</v>
      </c>
      <c r="F24" s="121">
        <v>489585</v>
      </c>
      <c r="G24" s="121">
        <v>621343</v>
      </c>
      <c r="H24" s="116">
        <v>820992</v>
      </c>
      <c r="I24" s="116">
        <v>1116267</v>
      </c>
      <c r="J24" s="116">
        <v>301417</v>
      </c>
      <c r="K24" s="117">
        <v>814850</v>
      </c>
      <c r="L24" s="118">
        <v>130318</v>
      </c>
      <c r="M24" s="116">
        <v>124828</v>
      </c>
      <c r="N24" s="121" t="s">
        <v>98</v>
      </c>
      <c r="O24" s="121">
        <v>3753</v>
      </c>
      <c r="P24" s="116">
        <v>212838</v>
      </c>
      <c r="Q24" s="121">
        <v>67373</v>
      </c>
      <c r="R24" s="116">
        <v>145465</v>
      </c>
      <c r="S24" s="115" t="s">
        <v>138</v>
      </c>
    </row>
    <row r="25" spans="1:19" s="6" customFormat="1" ht="45" customHeight="1" x14ac:dyDescent="0.4">
      <c r="A25" s="110"/>
      <c r="B25" s="120" t="s">
        <v>168</v>
      </c>
      <c r="C25" s="116">
        <v>4526513</v>
      </c>
      <c r="D25" s="121">
        <v>887178</v>
      </c>
      <c r="E25" s="116">
        <v>273269</v>
      </c>
      <c r="F25" s="121">
        <v>447299</v>
      </c>
      <c r="G25" s="121">
        <v>1316541</v>
      </c>
      <c r="H25" s="121">
        <v>763102</v>
      </c>
      <c r="I25" s="116">
        <v>839124</v>
      </c>
      <c r="J25" s="116">
        <v>419820</v>
      </c>
      <c r="K25" s="123">
        <v>419304</v>
      </c>
      <c r="L25" s="118">
        <v>270731</v>
      </c>
      <c r="M25" s="116">
        <v>52551</v>
      </c>
      <c r="N25" s="116">
        <v>10990</v>
      </c>
      <c r="O25" s="116">
        <v>7831</v>
      </c>
      <c r="P25" s="116">
        <v>1368832</v>
      </c>
      <c r="Q25" s="116">
        <v>931539</v>
      </c>
      <c r="R25" s="116">
        <v>437293</v>
      </c>
      <c r="S25" s="115" t="s">
        <v>140</v>
      </c>
    </row>
    <row r="26" spans="1:19" s="6" customFormat="1" ht="15" customHeight="1" thickBot="1" x14ac:dyDescent="0.45">
      <c r="A26" s="124" t="s">
        <v>169</v>
      </c>
      <c r="B26" s="125" t="s">
        <v>169</v>
      </c>
      <c r="C26" s="126"/>
      <c r="D26" s="126"/>
      <c r="E26" s="126"/>
      <c r="F26" s="126"/>
      <c r="G26" s="126"/>
      <c r="H26" s="126"/>
      <c r="I26" s="126"/>
      <c r="J26" s="126"/>
      <c r="K26" s="127"/>
      <c r="L26" s="125"/>
      <c r="M26" s="126"/>
      <c r="N26" s="126"/>
      <c r="O26" s="126"/>
      <c r="P26" s="126"/>
      <c r="Q26" s="126"/>
      <c r="R26" s="126"/>
      <c r="S26" s="128"/>
    </row>
    <row r="27" spans="1:19" ht="18.75" customHeight="1" x14ac:dyDescent="0.15">
      <c r="A27" s="129" t="s">
        <v>170</v>
      </c>
      <c r="S27" s="130"/>
    </row>
    <row r="28" spans="1:19" x14ac:dyDescent="0.4">
      <c r="A28" s="131" t="s">
        <v>9</v>
      </c>
      <c r="S28" s="132" t="s">
        <v>9</v>
      </c>
    </row>
    <row r="76" ht="5.25" customHeight="1" x14ac:dyDescent="0.4"/>
  </sheetData>
  <mergeCells count="5">
    <mergeCell ref="A4:B4"/>
    <mergeCell ref="A8:B8"/>
    <mergeCell ref="A11:B11"/>
    <mergeCell ref="A17:B17"/>
    <mergeCell ref="A23:B23"/>
  </mergeCells>
  <phoneticPr fontId="2"/>
  <pageMargins left="0.59055118110236227" right="0.59055118110236227" top="0.46" bottom="0.33" header="0.2" footer="0.23"/>
  <pageSetup paperSize="9" scale="74" fitToWidth="0" orientation="portrait" r:id="rId1"/>
  <headerFooter alignWithMargins="0"/>
  <colBreaks count="1" manualBreakCount="1">
    <brk id="11" max="2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715AE-8015-461F-B4FB-9821303BBC36}">
  <sheetPr codeName="Sheet2"/>
  <dimension ref="A1:S78"/>
  <sheetViews>
    <sheetView zoomScaleNormal="100" workbookViewId="0"/>
  </sheetViews>
  <sheetFormatPr defaultColWidth="7.25" defaultRowHeight="12" x14ac:dyDescent="0.4"/>
  <cols>
    <col min="1" max="1" width="2.875" style="7" customWidth="1"/>
    <col min="2" max="2" width="14.125" style="7" customWidth="1"/>
    <col min="3" max="11" width="8.75" style="7" customWidth="1"/>
    <col min="12" max="12" width="9.75" style="7" customWidth="1"/>
    <col min="13" max="18" width="8.75" style="7" customWidth="1"/>
    <col min="19" max="19" width="25.25" style="7" customWidth="1"/>
    <col min="20" max="16384" width="7.25" style="7"/>
  </cols>
  <sheetData>
    <row r="1" spans="1:19" s="2" customFormat="1" ht="18.75" customHeight="1" x14ac:dyDescent="0.4">
      <c r="F1" s="85"/>
      <c r="S1" s="86"/>
    </row>
    <row r="2" spans="1:19" s="2" customFormat="1" ht="18.75" customHeight="1" thickBot="1" x14ac:dyDescent="0.45">
      <c r="A2" s="2" t="s">
        <v>171</v>
      </c>
      <c r="B2" s="88"/>
      <c r="C2" s="88"/>
      <c r="D2" s="88"/>
      <c r="E2" s="88"/>
      <c r="F2" s="133"/>
      <c r="G2" s="88"/>
      <c r="H2" s="88"/>
      <c r="I2" s="88"/>
      <c r="J2" s="88"/>
      <c r="K2" s="88"/>
      <c r="L2" s="88" t="s">
        <v>8</v>
      </c>
      <c r="M2" s="88"/>
      <c r="N2" s="88"/>
      <c r="O2" s="89"/>
      <c r="P2" s="88"/>
      <c r="Q2" s="88"/>
      <c r="R2" s="88"/>
      <c r="S2" s="90" t="s">
        <v>101</v>
      </c>
    </row>
    <row r="3" spans="1:19" s="6" customFormat="1" ht="15" customHeight="1" x14ac:dyDescent="0.4">
      <c r="A3" s="91"/>
      <c r="B3" s="92"/>
      <c r="C3" s="91"/>
      <c r="D3" s="93"/>
      <c r="E3" s="93"/>
      <c r="F3" s="93"/>
      <c r="G3" s="93"/>
      <c r="H3" s="93"/>
      <c r="I3" s="93"/>
      <c r="J3" s="93"/>
      <c r="K3" s="93"/>
      <c r="L3" s="92"/>
      <c r="M3" s="91"/>
      <c r="N3" s="94"/>
      <c r="O3" s="95"/>
      <c r="P3" s="94"/>
      <c r="Q3" s="91"/>
      <c r="R3" s="92"/>
      <c r="S3" s="134" t="s">
        <v>8</v>
      </c>
    </row>
    <row r="4" spans="1:19" s="6" customFormat="1" ht="15" customHeight="1" x14ac:dyDescent="0.4">
      <c r="A4" s="309" t="s">
        <v>172</v>
      </c>
      <c r="B4" s="310"/>
      <c r="C4" s="97" t="s">
        <v>103</v>
      </c>
      <c r="D4" s="98" t="s">
        <v>104</v>
      </c>
      <c r="E4" s="98" t="s">
        <v>105</v>
      </c>
      <c r="F4" s="98" t="s">
        <v>106</v>
      </c>
      <c r="G4" s="98" t="s">
        <v>107</v>
      </c>
      <c r="H4" s="98" t="s">
        <v>108</v>
      </c>
      <c r="I4" s="98" t="s">
        <v>109</v>
      </c>
      <c r="J4" s="99"/>
      <c r="K4" s="99"/>
      <c r="L4" s="100" t="s">
        <v>110</v>
      </c>
      <c r="M4" s="97" t="s">
        <v>173</v>
      </c>
      <c r="N4" s="98" t="s">
        <v>174</v>
      </c>
      <c r="O4" s="101" t="s">
        <v>175</v>
      </c>
      <c r="P4" s="102" t="s">
        <v>176</v>
      </c>
      <c r="Q4" s="99"/>
      <c r="R4" s="103"/>
      <c r="S4" s="98"/>
    </row>
    <row r="5" spans="1:19" s="6" customFormat="1" ht="15" customHeight="1" x14ac:dyDescent="0.4">
      <c r="A5" s="97"/>
      <c r="B5" s="100"/>
      <c r="C5" s="98" t="s">
        <v>8</v>
      </c>
      <c r="D5" s="98" t="s">
        <v>115</v>
      </c>
      <c r="E5" s="98" t="s">
        <v>115</v>
      </c>
      <c r="F5" s="98" t="s">
        <v>116</v>
      </c>
      <c r="G5" s="98"/>
      <c r="H5" s="98"/>
      <c r="I5" s="98" t="s">
        <v>115</v>
      </c>
      <c r="J5" s="98" t="s">
        <v>117</v>
      </c>
      <c r="K5" s="104" t="s">
        <v>118</v>
      </c>
      <c r="L5" s="100"/>
      <c r="M5" s="97"/>
      <c r="N5" s="98"/>
      <c r="O5" s="101"/>
      <c r="P5" s="98"/>
      <c r="Q5" s="101" t="s">
        <v>119</v>
      </c>
      <c r="R5" s="101" t="s">
        <v>120</v>
      </c>
      <c r="S5" s="98"/>
    </row>
    <row r="6" spans="1:19" s="6" customFormat="1" ht="35.1" customHeight="1" x14ac:dyDescent="0.4">
      <c r="A6" s="99"/>
      <c r="B6" s="103"/>
      <c r="C6" s="105" t="s">
        <v>121</v>
      </c>
      <c r="D6" s="106" t="s">
        <v>122</v>
      </c>
      <c r="E6" s="106" t="s">
        <v>123</v>
      </c>
      <c r="F6" s="106" t="s">
        <v>124</v>
      </c>
      <c r="G6" s="106" t="s">
        <v>125</v>
      </c>
      <c r="H6" s="106" t="s">
        <v>126</v>
      </c>
      <c r="I6" s="106" t="s">
        <v>127</v>
      </c>
      <c r="J6" s="107" t="s">
        <v>128</v>
      </c>
      <c r="K6" s="107" t="s">
        <v>129</v>
      </c>
      <c r="L6" s="108" t="s">
        <v>177</v>
      </c>
      <c r="M6" s="108" t="s">
        <v>131</v>
      </c>
      <c r="N6" s="106" t="s">
        <v>132</v>
      </c>
      <c r="O6" s="106" t="s">
        <v>133</v>
      </c>
      <c r="P6" s="106" t="s">
        <v>134</v>
      </c>
      <c r="Q6" s="106" t="s">
        <v>115</v>
      </c>
      <c r="R6" s="106" t="s">
        <v>115</v>
      </c>
      <c r="S6" s="135" t="s">
        <v>65</v>
      </c>
    </row>
    <row r="7" spans="1:19" s="6" customFormat="1" ht="11.25" x14ac:dyDescent="0.4">
      <c r="A7" s="110"/>
      <c r="B7" s="136"/>
      <c r="C7" s="112"/>
      <c r="D7" s="112"/>
      <c r="E7" s="112"/>
      <c r="F7" s="112"/>
      <c r="G7" s="112"/>
      <c r="H7" s="112"/>
      <c r="I7" s="112"/>
      <c r="J7" s="113"/>
      <c r="K7" s="137"/>
      <c r="L7" s="114"/>
      <c r="M7" s="114"/>
      <c r="N7" s="112"/>
      <c r="O7" s="112"/>
      <c r="P7" s="112"/>
      <c r="Q7" s="112"/>
      <c r="R7" s="112"/>
      <c r="S7" s="115"/>
    </row>
    <row r="8" spans="1:19" s="6" customFormat="1" ht="45" customHeight="1" x14ac:dyDescent="0.4">
      <c r="A8" s="311" t="s">
        <v>178</v>
      </c>
      <c r="B8" s="312"/>
      <c r="C8" s="138">
        <v>4521391</v>
      </c>
      <c r="D8" s="138">
        <v>964964</v>
      </c>
      <c r="E8" s="116">
        <v>363973</v>
      </c>
      <c r="F8" s="116">
        <v>388196</v>
      </c>
      <c r="G8" s="116">
        <v>1083786</v>
      </c>
      <c r="H8" s="116">
        <v>836625</v>
      </c>
      <c r="I8" s="121">
        <v>883847</v>
      </c>
      <c r="J8" s="121">
        <v>424222</v>
      </c>
      <c r="K8" s="117">
        <v>459625</v>
      </c>
      <c r="L8" s="118">
        <v>275182</v>
      </c>
      <c r="M8" s="116">
        <v>53159</v>
      </c>
      <c r="N8" s="116">
        <v>11075</v>
      </c>
      <c r="O8" s="116">
        <v>7708</v>
      </c>
      <c r="P8" s="116">
        <v>1340962</v>
      </c>
      <c r="Q8" s="116">
        <v>899274</v>
      </c>
      <c r="R8" s="116">
        <v>441688</v>
      </c>
      <c r="S8" s="119" t="s">
        <v>136</v>
      </c>
    </row>
    <row r="9" spans="1:19" s="6" customFormat="1" ht="45" customHeight="1" x14ac:dyDescent="0.4">
      <c r="A9" s="311" t="s">
        <v>179</v>
      </c>
      <c r="B9" s="312"/>
      <c r="C9" s="138">
        <v>25101646</v>
      </c>
      <c r="D9" s="138">
        <v>7650630</v>
      </c>
      <c r="E9" s="116">
        <v>4117828</v>
      </c>
      <c r="F9" s="116">
        <v>2150705</v>
      </c>
      <c r="G9" s="116">
        <v>1365685</v>
      </c>
      <c r="H9" s="116">
        <v>6338840</v>
      </c>
      <c r="I9" s="121">
        <v>3477958</v>
      </c>
      <c r="J9" s="121">
        <v>1640797</v>
      </c>
      <c r="K9" s="117">
        <v>1837161</v>
      </c>
      <c r="L9" s="118">
        <v>345832</v>
      </c>
      <c r="M9" s="116">
        <v>218442</v>
      </c>
      <c r="N9" s="116">
        <v>9245</v>
      </c>
      <c r="O9" s="116">
        <v>5249</v>
      </c>
      <c r="P9" s="116">
        <v>2076591</v>
      </c>
      <c r="Q9" s="116">
        <v>1710108</v>
      </c>
      <c r="R9" s="116">
        <v>366483</v>
      </c>
      <c r="S9" s="119" t="s">
        <v>142</v>
      </c>
    </row>
    <row r="10" spans="1:19" s="6" customFormat="1" ht="45" customHeight="1" x14ac:dyDescent="0.4">
      <c r="A10" s="139"/>
      <c r="B10" s="120" t="s">
        <v>180</v>
      </c>
      <c r="C10" s="138">
        <v>11824627</v>
      </c>
      <c r="D10" s="140">
        <v>3478033</v>
      </c>
      <c r="E10" s="141">
        <v>2161736</v>
      </c>
      <c r="F10" s="141">
        <v>1086749</v>
      </c>
      <c r="G10" s="141">
        <v>600625</v>
      </c>
      <c r="H10" s="141">
        <v>2904986</v>
      </c>
      <c r="I10" s="121">
        <v>1592498</v>
      </c>
      <c r="J10" s="121">
        <v>688017</v>
      </c>
      <c r="K10" s="142">
        <v>904481</v>
      </c>
      <c r="L10" s="143">
        <v>157568</v>
      </c>
      <c r="M10" s="141">
        <v>93934</v>
      </c>
      <c r="N10" s="141">
        <v>5288</v>
      </c>
      <c r="O10" s="141">
        <v>3021</v>
      </c>
      <c r="P10" s="141">
        <v>227919</v>
      </c>
      <c r="Q10" s="141">
        <v>146919</v>
      </c>
      <c r="R10" s="141">
        <v>81000</v>
      </c>
      <c r="S10" s="115" t="s">
        <v>144</v>
      </c>
    </row>
    <row r="11" spans="1:19" s="6" customFormat="1" ht="45" customHeight="1" x14ac:dyDescent="0.4">
      <c r="A11" s="115"/>
      <c r="B11" s="120" t="s">
        <v>181</v>
      </c>
      <c r="C11" s="138">
        <v>2070016</v>
      </c>
      <c r="D11" s="140">
        <v>340904</v>
      </c>
      <c r="E11" s="116">
        <v>1491213</v>
      </c>
      <c r="F11" s="121">
        <v>5855</v>
      </c>
      <c r="G11" s="116">
        <v>12224</v>
      </c>
      <c r="H11" s="122">
        <v>203284</v>
      </c>
      <c r="I11" s="121">
        <v>16536</v>
      </c>
      <c r="J11" s="121">
        <v>12178</v>
      </c>
      <c r="K11" s="117">
        <v>4358</v>
      </c>
      <c r="L11" s="118">
        <v>14242</v>
      </c>
      <c r="M11" s="121">
        <v>962</v>
      </c>
      <c r="N11" s="116">
        <v>283</v>
      </c>
      <c r="O11" s="116">
        <v>492</v>
      </c>
      <c r="P11" s="141">
        <v>732018</v>
      </c>
      <c r="Q11" s="116">
        <v>636710</v>
      </c>
      <c r="R11" s="116">
        <v>95308</v>
      </c>
      <c r="S11" s="115" t="s">
        <v>146</v>
      </c>
    </row>
    <row r="12" spans="1:19" s="6" customFormat="1" ht="45" customHeight="1" x14ac:dyDescent="0.4">
      <c r="A12" s="139"/>
      <c r="B12" s="120" t="s">
        <v>182</v>
      </c>
      <c r="C12" s="138">
        <v>6201786</v>
      </c>
      <c r="D12" s="140">
        <v>2014238</v>
      </c>
      <c r="E12" s="116">
        <v>256485</v>
      </c>
      <c r="F12" s="116">
        <v>484130</v>
      </c>
      <c r="G12" s="116">
        <v>421234</v>
      </c>
      <c r="H12" s="116">
        <v>1867466</v>
      </c>
      <c r="I12" s="121">
        <v>1158233</v>
      </c>
      <c r="J12" s="121">
        <v>513832</v>
      </c>
      <c r="K12" s="117">
        <v>644401</v>
      </c>
      <c r="L12" s="118">
        <v>67456</v>
      </c>
      <c r="M12" s="116">
        <v>83029</v>
      </c>
      <c r="N12" s="116">
        <v>1221</v>
      </c>
      <c r="O12" s="116">
        <v>793</v>
      </c>
      <c r="P12" s="141">
        <v>702072</v>
      </c>
      <c r="Q12" s="116">
        <v>548920</v>
      </c>
      <c r="R12" s="116">
        <v>153152</v>
      </c>
      <c r="S12" s="115" t="s">
        <v>183</v>
      </c>
    </row>
    <row r="13" spans="1:19" s="6" customFormat="1" ht="45" customHeight="1" x14ac:dyDescent="0.4">
      <c r="A13" s="139"/>
      <c r="B13" s="120" t="s">
        <v>184</v>
      </c>
      <c r="C13" s="138">
        <v>663569</v>
      </c>
      <c r="D13" s="140">
        <v>277840</v>
      </c>
      <c r="E13" s="116">
        <v>46256</v>
      </c>
      <c r="F13" s="116">
        <v>3802</v>
      </c>
      <c r="G13" s="116">
        <v>43322</v>
      </c>
      <c r="H13" s="116">
        <v>110001</v>
      </c>
      <c r="I13" s="121">
        <v>182348</v>
      </c>
      <c r="J13" s="121">
        <v>136305</v>
      </c>
      <c r="K13" s="117">
        <v>46043</v>
      </c>
      <c r="L13" s="118">
        <v>34700</v>
      </c>
      <c r="M13" s="116">
        <v>8588</v>
      </c>
      <c r="N13" s="116">
        <v>500</v>
      </c>
      <c r="O13" s="116">
        <v>798</v>
      </c>
      <c r="P13" s="141">
        <v>104272</v>
      </c>
      <c r="Q13" s="116">
        <v>88265</v>
      </c>
      <c r="R13" s="116">
        <v>16007</v>
      </c>
      <c r="S13" s="115" t="s">
        <v>185</v>
      </c>
    </row>
    <row r="14" spans="1:19" s="6" customFormat="1" ht="45" customHeight="1" x14ac:dyDescent="0.4">
      <c r="A14" s="139"/>
      <c r="B14" s="120" t="s">
        <v>147</v>
      </c>
      <c r="C14" s="138">
        <v>4496</v>
      </c>
      <c r="D14" s="116" t="s">
        <v>98</v>
      </c>
      <c r="E14" s="121" t="s">
        <v>98</v>
      </c>
      <c r="F14" s="116" t="s">
        <v>98</v>
      </c>
      <c r="G14" s="116">
        <v>1205</v>
      </c>
      <c r="H14" s="116" t="s">
        <v>98</v>
      </c>
      <c r="I14" s="121">
        <v>3291</v>
      </c>
      <c r="J14" s="121">
        <v>3291</v>
      </c>
      <c r="K14" s="117" t="s">
        <v>98</v>
      </c>
      <c r="L14" s="118">
        <v>18</v>
      </c>
      <c r="M14" s="116" t="s">
        <v>98</v>
      </c>
      <c r="N14" s="116">
        <v>683</v>
      </c>
      <c r="O14" s="116" t="s">
        <v>98</v>
      </c>
      <c r="P14" s="116">
        <v>2170</v>
      </c>
      <c r="Q14" s="116" t="s">
        <v>98</v>
      </c>
      <c r="R14" s="116">
        <v>2170</v>
      </c>
      <c r="S14" s="115" t="s">
        <v>148</v>
      </c>
    </row>
    <row r="15" spans="1:19" s="6" customFormat="1" ht="45" customHeight="1" x14ac:dyDescent="0.4">
      <c r="A15" s="139"/>
      <c r="B15" s="120" t="s">
        <v>149</v>
      </c>
      <c r="C15" s="121" t="s">
        <v>98</v>
      </c>
      <c r="D15" s="121" t="s">
        <v>98</v>
      </c>
      <c r="E15" s="121" t="s">
        <v>98</v>
      </c>
      <c r="F15" s="121" t="s">
        <v>98</v>
      </c>
      <c r="G15" s="121" t="s">
        <v>98</v>
      </c>
      <c r="H15" s="121" t="s">
        <v>98</v>
      </c>
      <c r="I15" s="121" t="s">
        <v>98</v>
      </c>
      <c r="J15" s="121" t="s">
        <v>98</v>
      </c>
      <c r="K15" s="123" t="s">
        <v>98</v>
      </c>
      <c r="L15" s="122" t="s">
        <v>98</v>
      </c>
      <c r="M15" s="121" t="s">
        <v>98</v>
      </c>
      <c r="N15" s="121" t="s">
        <v>98</v>
      </c>
      <c r="O15" s="121" t="s">
        <v>98</v>
      </c>
      <c r="P15" s="116" t="s">
        <v>98</v>
      </c>
      <c r="Q15" s="116" t="s">
        <v>98</v>
      </c>
      <c r="R15" s="116" t="s">
        <v>98</v>
      </c>
      <c r="S15" s="144" t="s">
        <v>150</v>
      </c>
    </row>
    <row r="16" spans="1:19" s="6" customFormat="1" ht="45" customHeight="1" x14ac:dyDescent="0.4">
      <c r="A16" s="97"/>
      <c r="B16" s="120" t="s">
        <v>151</v>
      </c>
      <c r="C16" s="138">
        <v>4337152</v>
      </c>
      <c r="D16" s="138">
        <v>1539615</v>
      </c>
      <c r="E16" s="116">
        <v>162138</v>
      </c>
      <c r="F16" s="116">
        <v>570169</v>
      </c>
      <c r="G16" s="116">
        <v>287075</v>
      </c>
      <c r="H16" s="116">
        <v>1253103</v>
      </c>
      <c r="I16" s="121">
        <v>525052</v>
      </c>
      <c r="J16" s="121">
        <v>287174</v>
      </c>
      <c r="K16" s="117">
        <v>237878</v>
      </c>
      <c r="L16" s="118">
        <v>71848</v>
      </c>
      <c r="M16" s="118">
        <v>31929</v>
      </c>
      <c r="N16" s="116">
        <v>1270</v>
      </c>
      <c r="O16" s="116">
        <v>145</v>
      </c>
      <c r="P16" s="116">
        <v>308140</v>
      </c>
      <c r="Q16" s="116">
        <v>289294</v>
      </c>
      <c r="R16" s="116">
        <v>18846</v>
      </c>
      <c r="S16" s="115" t="s">
        <v>152</v>
      </c>
    </row>
    <row r="17" spans="1:19" s="6" customFormat="1" ht="45" customHeight="1" x14ac:dyDescent="0.4">
      <c r="A17" s="311" t="s">
        <v>186</v>
      </c>
      <c r="B17" s="312"/>
      <c r="C17" s="138">
        <v>25096524</v>
      </c>
      <c r="D17" s="138">
        <v>7728416</v>
      </c>
      <c r="E17" s="116">
        <v>4208532</v>
      </c>
      <c r="F17" s="116">
        <v>2091602</v>
      </c>
      <c r="G17" s="116">
        <v>1132930</v>
      </c>
      <c r="H17" s="116">
        <v>6412363</v>
      </c>
      <c r="I17" s="121">
        <v>3522681</v>
      </c>
      <c r="J17" s="121">
        <v>1645199</v>
      </c>
      <c r="K17" s="117">
        <v>1877482</v>
      </c>
      <c r="L17" s="118">
        <v>350283</v>
      </c>
      <c r="M17" s="116">
        <v>219050</v>
      </c>
      <c r="N17" s="116">
        <v>9330</v>
      </c>
      <c r="O17" s="116">
        <v>5126</v>
      </c>
      <c r="P17" s="116">
        <v>2048721</v>
      </c>
      <c r="Q17" s="116">
        <v>1677843</v>
      </c>
      <c r="R17" s="116">
        <v>370878</v>
      </c>
      <c r="S17" s="119" t="s">
        <v>154</v>
      </c>
    </row>
    <row r="18" spans="1:19" s="6" customFormat="1" ht="45" customHeight="1" x14ac:dyDescent="0.4">
      <c r="A18" s="110"/>
      <c r="B18" s="120" t="s">
        <v>187</v>
      </c>
      <c r="C18" s="138">
        <v>13148567</v>
      </c>
      <c r="D18" s="140">
        <v>4382556</v>
      </c>
      <c r="E18" s="116">
        <v>2752966</v>
      </c>
      <c r="F18" s="116">
        <v>420892</v>
      </c>
      <c r="G18" s="116">
        <v>546823</v>
      </c>
      <c r="H18" s="116">
        <v>3329772</v>
      </c>
      <c r="I18" s="121">
        <v>1715558</v>
      </c>
      <c r="J18" s="121">
        <v>1027045</v>
      </c>
      <c r="K18" s="117">
        <v>688513</v>
      </c>
      <c r="L18" s="118">
        <v>155133</v>
      </c>
      <c r="M18" s="116">
        <v>166644</v>
      </c>
      <c r="N18" s="116">
        <v>4857</v>
      </c>
      <c r="O18" s="116">
        <v>3156</v>
      </c>
      <c r="P18" s="116">
        <v>1172295</v>
      </c>
      <c r="Q18" s="116">
        <v>967859</v>
      </c>
      <c r="R18" s="116">
        <v>204436</v>
      </c>
      <c r="S18" s="115" t="s">
        <v>188</v>
      </c>
    </row>
    <row r="19" spans="1:19" s="6" customFormat="1" ht="45" customHeight="1" x14ac:dyDescent="0.4">
      <c r="A19" s="139"/>
      <c r="B19" s="120" t="s">
        <v>189</v>
      </c>
      <c r="C19" s="138">
        <v>5923771</v>
      </c>
      <c r="D19" s="140">
        <v>1739526</v>
      </c>
      <c r="E19" s="116">
        <v>1230857</v>
      </c>
      <c r="F19" s="116">
        <v>451566</v>
      </c>
      <c r="G19" s="116">
        <v>276779</v>
      </c>
      <c r="H19" s="116">
        <v>1371442</v>
      </c>
      <c r="I19" s="121">
        <v>853601</v>
      </c>
      <c r="J19" s="121">
        <v>315072</v>
      </c>
      <c r="K19" s="117">
        <v>538529</v>
      </c>
      <c r="L19" s="118">
        <v>88350</v>
      </c>
      <c r="M19" s="116">
        <v>24716</v>
      </c>
      <c r="N19" s="116">
        <v>1105</v>
      </c>
      <c r="O19" s="116">
        <v>829</v>
      </c>
      <c r="P19" s="116">
        <v>524217</v>
      </c>
      <c r="Q19" s="116">
        <v>382051</v>
      </c>
      <c r="R19" s="116">
        <v>142166</v>
      </c>
      <c r="S19" s="115" t="s">
        <v>190</v>
      </c>
    </row>
    <row r="20" spans="1:19" s="6" customFormat="1" ht="45" customHeight="1" x14ac:dyDescent="0.4">
      <c r="A20" s="115"/>
      <c r="B20" s="120" t="s">
        <v>191</v>
      </c>
      <c r="C20" s="138">
        <v>1896265</v>
      </c>
      <c r="D20" s="140">
        <v>108335</v>
      </c>
      <c r="E20" s="121">
        <v>6000</v>
      </c>
      <c r="F20" s="116">
        <v>750106</v>
      </c>
      <c r="G20" s="116">
        <v>26750</v>
      </c>
      <c r="H20" s="116">
        <v>481414</v>
      </c>
      <c r="I20" s="121">
        <v>523660</v>
      </c>
      <c r="J20" s="121">
        <v>1137</v>
      </c>
      <c r="K20" s="117">
        <v>522523</v>
      </c>
      <c r="L20" s="118">
        <v>19092</v>
      </c>
      <c r="M20" s="116" t="s">
        <v>98</v>
      </c>
      <c r="N20" s="116">
        <v>52</v>
      </c>
      <c r="O20" s="116">
        <v>964</v>
      </c>
      <c r="P20" s="121">
        <v>9161</v>
      </c>
      <c r="Q20" s="121">
        <v>9161</v>
      </c>
      <c r="R20" s="121" t="s">
        <v>98</v>
      </c>
      <c r="S20" s="115" t="s">
        <v>158</v>
      </c>
    </row>
    <row r="21" spans="1:19" s="6" customFormat="1" ht="45" customHeight="1" x14ac:dyDescent="0.4">
      <c r="A21" s="139"/>
      <c r="B21" s="120" t="s">
        <v>192</v>
      </c>
      <c r="C21" s="138">
        <v>4514</v>
      </c>
      <c r="D21" s="116" t="s">
        <v>98</v>
      </c>
      <c r="E21" s="121" t="s">
        <v>98</v>
      </c>
      <c r="F21" s="116">
        <v>1205</v>
      </c>
      <c r="G21" s="116">
        <v>18</v>
      </c>
      <c r="H21" s="116" t="s">
        <v>98</v>
      </c>
      <c r="I21" s="121">
        <v>3291</v>
      </c>
      <c r="J21" s="121" t="s">
        <v>98</v>
      </c>
      <c r="K21" s="117">
        <v>3291</v>
      </c>
      <c r="L21" s="118">
        <v>683</v>
      </c>
      <c r="M21" s="121" t="s">
        <v>98</v>
      </c>
      <c r="N21" s="121" t="s">
        <v>98</v>
      </c>
      <c r="O21" s="116" t="s">
        <v>98</v>
      </c>
      <c r="P21" s="116">
        <v>2170</v>
      </c>
      <c r="Q21" s="116">
        <v>2170</v>
      </c>
      <c r="R21" s="116" t="s">
        <v>98</v>
      </c>
      <c r="S21" s="115" t="s">
        <v>160</v>
      </c>
    </row>
    <row r="22" spans="1:19" s="6" customFormat="1" ht="45" customHeight="1" x14ac:dyDescent="0.4">
      <c r="A22" s="115"/>
      <c r="B22" s="120" t="s">
        <v>193</v>
      </c>
      <c r="C22" s="138">
        <v>2643</v>
      </c>
      <c r="D22" s="140">
        <v>13</v>
      </c>
      <c r="E22" s="116">
        <v>6</v>
      </c>
      <c r="F22" s="121" t="s">
        <v>98</v>
      </c>
      <c r="G22" s="116">
        <v>135</v>
      </c>
      <c r="H22" s="116">
        <v>41</v>
      </c>
      <c r="I22" s="121">
        <v>2448</v>
      </c>
      <c r="J22" s="121">
        <v>1853</v>
      </c>
      <c r="K22" s="117">
        <v>595</v>
      </c>
      <c r="L22" s="118">
        <v>3857</v>
      </c>
      <c r="M22" s="121" t="s">
        <v>98</v>
      </c>
      <c r="N22" s="121" t="s">
        <v>98</v>
      </c>
      <c r="O22" s="116" t="s">
        <v>98</v>
      </c>
      <c r="P22" s="116" t="s">
        <v>98</v>
      </c>
      <c r="Q22" s="116" t="s">
        <v>98</v>
      </c>
      <c r="R22" s="116" t="s">
        <v>98</v>
      </c>
      <c r="S22" s="115" t="s">
        <v>162</v>
      </c>
    </row>
    <row r="23" spans="1:19" s="6" customFormat="1" ht="45" customHeight="1" x14ac:dyDescent="0.4">
      <c r="A23" s="115"/>
      <c r="B23" s="120" t="s">
        <v>194</v>
      </c>
      <c r="C23" s="138">
        <v>4120764</v>
      </c>
      <c r="D23" s="138">
        <v>1497986</v>
      </c>
      <c r="E23" s="116">
        <v>218703</v>
      </c>
      <c r="F23" s="116">
        <v>467833</v>
      </c>
      <c r="G23" s="116">
        <v>282425</v>
      </c>
      <c r="H23" s="116">
        <v>1229694</v>
      </c>
      <c r="I23" s="121">
        <v>424123</v>
      </c>
      <c r="J23" s="121">
        <v>300092</v>
      </c>
      <c r="K23" s="117">
        <v>124031</v>
      </c>
      <c r="L23" s="118">
        <v>83168</v>
      </c>
      <c r="M23" s="116">
        <v>27690</v>
      </c>
      <c r="N23" s="116">
        <v>3316</v>
      </c>
      <c r="O23" s="116">
        <v>177</v>
      </c>
      <c r="P23" s="116">
        <v>340878</v>
      </c>
      <c r="Q23" s="116">
        <v>316602</v>
      </c>
      <c r="R23" s="116">
        <v>24276</v>
      </c>
      <c r="S23" s="115" t="s">
        <v>164</v>
      </c>
    </row>
    <row r="24" spans="1:19" s="6" customFormat="1" ht="45" customHeight="1" x14ac:dyDescent="0.4">
      <c r="A24" s="311" t="s">
        <v>195</v>
      </c>
      <c r="B24" s="313"/>
      <c r="C24" s="145">
        <v>4526513</v>
      </c>
      <c r="D24" s="145">
        <v>887178</v>
      </c>
      <c r="E24" s="146">
        <v>273269</v>
      </c>
      <c r="F24" s="146">
        <v>447299</v>
      </c>
      <c r="G24" s="146">
        <v>1316541</v>
      </c>
      <c r="H24" s="146">
        <v>763102</v>
      </c>
      <c r="I24" s="147">
        <v>839124</v>
      </c>
      <c r="J24" s="147">
        <v>419820</v>
      </c>
      <c r="K24" s="148">
        <v>419304</v>
      </c>
      <c r="L24" s="149">
        <v>270731</v>
      </c>
      <c r="M24" s="146">
        <v>52551</v>
      </c>
      <c r="N24" s="146">
        <v>10990</v>
      </c>
      <c r="O24" s="146">
        <v>7831</v>
      </c>
      <c r="P24" s="146">
        <v>1368832</v>
      </c>
      <c r="Q24" s="146">
        <v>931539</v>
      </c>
      <c r="R24" s="146">
        <v>437293</v>
      </c>
      <c r="S24" s="150" t="s">
        <v>166</v>
      </c>
    </row>
    <row r="25" spans="1:19" s="6" customFormat="1" ht="15" customHeight="1" thickBot="1" x14ac:dyDescent="0.45">
      <c r="A25" s="314"/>
      <c r="B25" s="315"/>
      <c r="C25" s="151"/>
      <c r="D25" s="151"/>
      <c r="E25" s="152"/>
      <c r="F25" s="152"/>
      <c r="G25" s="152"/>
      <c r="H25" s="152"/>
      <c r="I25" s="153"/>
      <c r="J25" s="153"/>
      <c r="K25" s="154"/>
      <c r="L25" s="155"/>
      <c r="M25" s="152"/>
      <c r="N25" s="152"/>
      <c r="O25" s="152"/>
      <c r="P25" s="152"/>
      <c r="Q25" s="152"/>
      <c r="R25" s="152"/>
      <c r="S25" s="156"/>
    </row>
    <row r="26" spans="1:19" ht="18.75" customHeight="1" x14ac:dyDescent="0.15">
      <c r="A26" s="157" t="s">
        <v>9</v>
      </c>
      <c r="S26" s="158" t="s">
        <v>9</v>
      </c>
    </row>
    <row r="78" ht="5.25" customHeight="1" x14ac:dyDescent="0.4"/>
  </sheetData>
  <mergeCells count="6">
    <mergeCell ref="A25:B25"/>
    <mergeCell ref="A4:B4"/>
    <mergeCell ref="A8:B8"/>
    <mergeCell ref="A9:B9"/>
    <mergeCell ref="A17:B17"/>
    <mergeCell ref="A24:B24"/>
  </mergeCells>
  <phoneticPr fontId="2"/>
  <pageMargins left="0.59055118110236227" right="0.59055118110236227" top="0.59055118110236227" bottom="0.59055118110236227" header="0.51181102362204722" footer="0.51181102362204722"/>
  <pageSetup paperSize="9" scale="76" fitToWidth="0" orientation="portrait" r:id="rId1"/>
  <headerFooter alignWithMargins="0"/>
  <colBreaks count="1" manualBreakCount="1">
    <brk id="11" max="2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45D73-0F82-457A-8D9D-B2365E1C0D7A}">
  <sheetPr codeName="Sheet5"/>
  <dimension ref="A1:U60"/>
  <sheetViews>
    <sheetView zoomScaleNormal="100" workbookViewId="0">
      <pane xSplit="3" ySplit="5" topLeftCell="D6" activePane="bottomRight" state="frozen"/>
      <selection activeCell="A6" sqref="A6:B6"/>
      <selection pane="topRight" activeCell="A6" sqref="A6:B6"/>
      <selection pane="bottomLeft" activeCell="A6" sqref="A6:B6"/>
      <selection pane="bottomRight"/>
    </sheetView>
  </sheetViews>
  <sheetFormatPr defaultColWidth="7.25" defaultRowHeight="12" x14ac:dyDescent="0.4"/>
  <cols>
    <col min="1" max="1" width="2.875" style="7" customWidth="1"/>
    <col min="2" max="2" width="3.375" style="59" customWidth="1"/>
    <col min="3" max="3" width="13.5" style="129" customWidth="1"/>
    <col min="4" max="12" width="8.75" style="7" customWidth="1"/>
    <col min="13" max="13" width="9.25" style="7" customWidth="1"/>
    <col min="14" max="19" width="8.75" style="7" customWidth="1"/>
    <col min="20" max="20" width="4.25" style="7" customWidth="1"/>
    <col min="21" max="21" width="20.625" style="7" customWidth="1"/>
    <col min="22" max="16384" width="7.25" style="7"/>
  </cols>
  <sheetData>
    <row r="1" spans="1:21" s="2" customFormat="1" ht="18.75" customHeight="1" thickBot="1" x14ac:dyDescent="0.45">
      <c r="A1" s="159" t="s">
        <v>196</v>
      </c>
      <c r="B1" s="160"/>
      <c r="C1" s="161"/>
      <c r="D1" s="162"/>
      <c r="E1" s="163"/>
      <c r="F1" s="164"/>
      <c r="G1" s="165"/>
      <c r="H1" s="4"/>
      <c r="I1" s="85"/>
      <c r="J1" s="159"/>
      <c r="K1" s="159"/>
      <c r="L1" s="159"/>
      <c r="M1" s="159"/>
      <c r="N1" s="159"/>
      <c r="O1" s="159"/>
      <c r="Q1" s="159"/>
      <c r="R1" s="159"/>
      <c r="S1" s="159"/>
      <c r="T1" s="159"/>
      <c r="U1" s="166" t="s">
        <v>101</v>
      </c>
    </row>
    <row r="2" spans="1:21" s="6" customFormat="1" ht="11.25" customHeight="1" x14ac:dyDescent="0.4">
      <c r="A2" s="320" t="s">
        <v>197</v>
      </c>
      <c r="B2" s="320"/>
      <c r="C2" s="321"/>
      <c r="D2" s="167"/>
      <c r="E2" s="168"/>
      <c r="F2" s="168"/>
      <c r="G2" s="168"/>
      <c r="H2" s="168"/>
      <c r="I2" s="168"/>
      <c r="J2" s="168"/>
      <c r="K2" s="168"/>
      <c r="L2" s="168"/>
      <c r="M2" s="169"/>
      <c r="N2" s="167"/>
      <c r="O2" s="167"/>
      <c r="P2" s="170"/>
      <c r="Q2" s="167"/>
      <c r="R2" s="171"/>
      <c r="S2" s="171"/>
      <c r="T2" s="326" t="s">
        <v>198</v>
      </c>
      <c r="U2" s="327"/>
    </row>
    <row r="3" spans="1:21" s="6" customFormat="1" ht="11.25" customHeight="1" x14ac:dyDescent="0.4">
      <c r="A3" s="322"/>
      <c r="B3" s="322"/>
      <c r="C3" s="323"/>
      <c r="D3" s="172" t="s">
        <v>103</v>
      </c>
      <c r="E3" s="172" t="s">
        <v>199</v>
      </c>
      <c r="F3" s="172" t="s">
        <v>105</v>
      </c>
      <c r="G3" s="172" t="s">
        <v>200</v>
      </c>
      <c r="H3" s="172" t="s">
        <v>107</v>
      </c>
      <c r="I3" s="172" t="s">
        <v>108</v>
      </c>
      <c r="J3" s="172" t="s">
        <v>201</v>
      </c>
      <c r="K3" s="173"/>
      <c r="L3" s="174"/>
      <c r="M3" s="175" t="s">
        <v>110</v>
      </c>
      <c r="N3" s="172" t="s">
        <v>202</v>
      </c>
      <c r="O3" s="172" t="s">
        <v>203</v>
      </c>
      <c r="P3" s="176" t="s">
        <v>204</v>
      </c>
      <c r="Q3" s="172" t="s">
        <v>205</v>
      </c>
      <c r="R3" s="173"/>
      <c r="S3" s="173"/>
      <c r="T3" s="328"/>
      <c r="U3" s="329"/>
    </row>
    <row r="4" spans="1:21" s="6" customFormat="1" ht="11.25" customHeight="1" x14ac:dyDescent="0.4">
      <c r="A4" s="322"/>
      <c r="B4" s="322"/>
      <c r="C4" s="323"/>
      <c r="D4" s="172" t="s">
        <v>115</v>
      </c>
      <c r="E4" s="172" t="s">
        <v>206</v>
      </c>
      <c r="F4" s="172" t="s">
        <v>206</v>
      </c>
      <c r="G4" s="172" t="s">
        <v>207</v>
      </c>
      <c r="H4" s="172"/>
      <c r="I4" s="172"/>
      <c r="J4" s="172" t="s">
        <v>206</v>
      </c>
      <c r="K4" s="98" t="s">
        <v>117</v>
      </c>
      <c r="L4" s="104" t="s">
        <v>118</v>
      </c>
      <c r="M4" s="175"/>
      <c r="N4" s="172"/>
      <c r="O4" s="172"/>
      <c r="P4" s="176"/>
      <c r="Q4" s="172"/>
      <c r="R4" s="176" t="s">
        <v>208</v>
      </c>
      <c r="S4" s="172" t="s">
        <v>209</v>
      </c>
      <c r="T4" s="328"/>
      <c r="U4" s="329"/>
    </row>
    <row r="5" spans="1:21" s="6" customFormat="1" ht="22.5" customHeight="1" x14ac:dyDescent="0.4">
      <c r="A5" s="324"/>
      <c r="B5" s="324"/>
      <c r="C5" s="325"/>
      <c r="D5" s="177" t="s">
        <v>210</v>
      </c>
      <c r="E5" s="177" t="s">
        <v>211</v>
      </c>
      <c r="F5" s="177" t="s">
        <v>212</v>
      </c>
      <c r="G5" s="177" t="s">
        <v>213</v>
      </c>
      <c r="H5" s="177" t="s">
        <v>214</v>
      </c>
      <c r="I5" s="177" t="s">
        <v>215</v>
      </c>
      <c r="J5" s="177" t="s">
        <v>216</v>
      </c>
      <c r="K5" s="177" t="s">
        <v>217</v>
      </c>
      <c r="L5" s="178" t="s">
        <v>218</v>
      </c>
      <c r="M5" s="179" t="s">
        <v>219</v>
      </c>
      <c r="N5" s="177" t="s">
        <v>220</v>
      </c>
      <c r="O5" s="177" t="s">
        <v>221</v>
      </c>
      <c r="P5" s="177" t="s">
        <v>222</v>
      </c>
      <c r="Q5" s="177" t="s">
        <v>223</v>
      </c>
      <c r="R5" s="180" t="s">
        <v>169</v>
      </c>
      <c r="S5" s="181"/>
      <c r="T5" s="330"/>
      <c r="U5" s="331"/>
    </row>
    <row r="6" spans="1:21" s="6" customFormat="1" ht="22.5" customHeight="1" x14ac:dyDescent="0.4">
      <c r="A6" s="182"/>
      <c r="B6" s="182"/>
      <c r="C6" s="183"/>
      <c r="D6" s="147"/>
      <c r="E6" s="147"/>
      <c r="F6" s="147"/>
      <c r="G6" s="184"/>
      <c r="H6" s="147"/>
      <c r="I6" s="147"/>
      <c r="J6" s="147"/>
      <c r="K6" s="147"/>
      <c r="L6" s="185"/>
      <c r="M6" s="186"/>
      <c r="N6" s="147"/>
      <c r="O6" s="147"/>
      <c r="P6" s="147"/>
      <c r="Q6" s="147"/>
      <c r="R6" s="147"/>
      <c r="S6" s="147"/>
      <c r="T6" s="187"/>
      <c r="U6" s="25"/>
    </row>
    <row r="7" spans="1:21" s="6" customFormat="1" ht="22.5" customHeight="1" x14ac:dyDescent="0.4">
      <c r="A7" s="332" t="s">
        <v>224</v>
      </c>
      <c r="B7" s="333"/>
      <c r="C7" s="334"/>
      <c r="D7" s="147">
        <v>2070016</v>
      </c>
      <c r="E7" s="147">
        <v>340904</v>
      </c>
      <c r="F7" s="147">
        <v>1491213</v>
      </c>
      <c r="G7" s="184">
        <v>5855</v>
      </c>
      <c r="H7" s="147">
        <v>12224</v>
      </c>
      <c r="I7" s="147">
        <v>203284</v>
      </c>
      <c r="J7" s="147">
        <v>16536</v>
      </c>
      <c r="K7" s="147">
        <v>12178</v>
      </c>
      <c r="L7" s="185">
        <v>4358</v>
      </c>
      <c r="M7" s="186">
        <v>14242</v>
      </c>
      <c r="N7" s="147">
        <v>962</v>
      </c>
      <c r="O7" s="147">
        <v>283</v>
      </c>
      <c r="P7" s="147">
        <v>492</v>
      </c>
      <c r="Q7" s="147">
        <v>732018</v>
      </c>
      <c r="R7" s="147">
        <v>636710</v>
      </c>
      <c r="S7" s="147">
        <v>95308</v>
      </c>
      <c r="T7" s="335" t="s">
        <v>225</v>
      </c>
      <c r="U7" s="333"/>
    </row>
    <row r="8" spans="1:21" s="6" customFormat="1" ht="22.5" customHeight="1" x14ac:dyDescent="0.4">
      <c r="A8" s="316" t="s">
        <v>226</v>
      </c>
      <c r="B8" s="317"/>
      <c r="C8" s="318"/>
      <c r="D8" s="147">
        <v>1926247</v>
      </c>
      <c r="E8" s="147">
        <v>340904</v>
      </c>
      <c r="F8" s="147">
        <v>1347444</v>
      </c>
      <c r="G8" s="184">
        <v>5855</v>
      </c>
      <c r="H8" s="147">
        <v>12224</v>
      </c>
      <c r="I8" s="147">
        <v>203284</v>
      </c>
      <c r="J8" s="147">
        <v>16536</v>
      </c>
      <c r="K8" s="147">
        <v>12178</v>
      </c>
      <c r="L8" s="185">
        <v>4358</v>
      </c>
      <c r="M8" s="186">
        <v>13762</v>
      </c>
      <c r="N8" s="147">
        <v>962</v>
      </c>
      <c r="O8" s="147">
        <v>169</v>
      </c>
      <c r="P8" s="147" t="s">
        <v>98</v>
      </c>
      <c r="Q8" s="147">
        <v>791</v>
      </c>
      <c r="R8" s="147">
        <v>791</v>
      </c>
      <c r="S8" s="147" t="s">
        <v>98</v>
      </c>
      <c r="T8" s="319" t="s">
        <v>227</v>
      </c>
      <c r="U8" s="317"/>
    </row>
    <row r="9" spans="1:21" s="6" customFormat="1" ht="22.5" customHeight="1" x14ac:dyDescent="0.4">
      <c r="A9" s="182"/>
      <c r="B9" s="182">
        <v>103</v>
      </c>
      <c r="C9" s="183" t="s">
        <v>228</v>
      </c>
      <c r="D9" s="147">
        <v>802152</v>
      </c>
      <c r="E9" s="147">
        <v>340904</v>
      </c>
      <c r="F9" s="147">
        <v>223349</v>
      </c>
      <c r="G9" s="184">
        <v>5855</v>
      </c>
      <c r="H9" s="147">
        <v>12224</v>
      </c>
      <c r="I9" s="147">
        <v>203284</v>
      </c>
      <c r="J9" s="147">
        <v>16536</v>
      </c>
      <c r="K9" s="147">
        <v>12178</v>
      </c>
      <c r="L9" s="185">
        <v>4358</v>
      </c>
      <c r="M9" s="186">
        <v>6018</v>
      </c>
      <c r="N9" s="147">
        <v>962</v>
      </c>
      <c r="O9" s="147" t="s">
        <v>98</v>
      </c>
      <c r="P9" s="147" t="s">
        <v>98</v>
      </c>
      <c r="Q9" s="147">
        <v>791</v>
      </c>
      <c r="R9" s="147">
        <v>791</v>
      </c>
      <c r="S9" s="147" t="s">
        <v>98</v>
      </c>
      <c r="T9" s="187"/>
      <c r="U9" s="25" t="s">
        <v>229</v>
      </c>
    </row>
    <row r="10" spans="1:21" s="6" customFormat="1" ht="22.5" customHeight="1" x14ac:dyDescent="0.4">
      <c r="A10" s="182"/>
      <c r="B10" s="182">
        <v>105</v>
      </c>
      <c r="C10" s="183" t="s">
        <v>230</v>
      </c>
      <c r="D10" s="147" t="s">
        <v>98</v>
      </c>
      <c r="E10" s="147" t="s">
        <v>98</v>
      </c>
      <c r="F10" s="147" t="s">
        <v>98</v>
      </c>
      <c r="G10" s="184" t="s">
        <v>98</v>
      </c>
      <c r="H10" s="147" t="s">
        <v>98</v>
      </c>
      <c r="I10" s="147" t="s">
        <v>98</v>
      </c>
      <c r="J10" s="147" t="s">
        <v>98</v>
      </c>
      <c r="K10" s="147" t="s">
        <v>98</v>
      </c>
      <c r="L10" s="185" t="s">
        <v>98</v>
      </c>
      <c r="M10" s="186">
        <v>104</v>
      </c>
      <c r="N10" s="147" t="s">
        <v>98</v>
      </c>
      <c r="O10" s="147">
        <v>52</v>
      </c>
      <c r="P10" s="147" t="s">
        <v>98</v>
      </c>
      <c r="Q10" s="147" t="s">
        <v>98</v>
      </c>
      <c r="R10" s="147" t="s">
        <v>98</v>
      </c>
      <c r="S10" s="147" t="s">
        <v>98</v>
      </c>
      <c r="T10" s="187"/>
      <c r="U10" s="25" t="s">
        <v>231</v>
      </c>
    </row>
    <row r="11" spans="1:21" s="6" customFormat="1" ht="22.5" customHeight="1" x14ac:dyDescent="0.4">
      <c r="A11" s="182"/>
      <c r="B11" s="182">
        <v>106</v>
      </c>
      <c r="C11" s="183" t="s">
        <v>232</v>
      </c>
      <c r="D11" s="147" t="s">
        <v>98</v>
      </c>
      <c r="E11" s="147" t="s">
        <v>98</v>
      </c>
      <c r="F11" s="147" t="s">
        <v>98</v>
      </c>
      <c r="G11" s="184" t="s">
        <v>98</v>
      </c>
      <c r="H11" s="147" t="s">
        <v>98</v>
      </c>
      <c r="I11" s="147" t="s">
        <v>98</v>
      </c>
      <c r="J11" s="147" t="s">
        <v>98</v>
      </c>
      <c r="K11" s="147" t="s">
        <v>98</v>
      </c>
      <c r="L11" s="185" t="s">
        <v>98</v>
      </c>
      <c r="M11" s="186">
        <v>16</v>
      </c>
      <c r="N11" s="147" t="s">
        <v>98</v>
      </c>
      <c r="O11" s="147" t="s">
        <v>98</v>
      </c>
      <c r="P11" s="147" t="s">
        <v>98</v>
      </c>
      <c r="Q11" s="147" t="s">
        <v>98</v>
      </c>
      <c r="R11" s="147" t="s">
        <v>98</v>
      </c>
      <c r="S11" s="147" t="s">
        <v>98</v>
      </c>
      <c r="T11" s="187"/>
      <c r="U11" s="25" t="s">
        <v>233</v>
      </c>
    </row>
    <row r="12" spans="1:21" s="6" customFormat="1" ht="22.5" customHeight="1" x14ac:dyDescent="0.4">
      <c r="A12" s="182"/>
      <c r="B12" s="182">
        <v>108</v>
      </c>
      <c r="C12" s="183" t="s">
        <v>234</v>
      </c>
      <c r="D12" s="147" t="s">
        <v>98</v>
      </c>
      <c r="E12" s="147" t="s">
        <v>98</v>
      </c>
      <c r="F12" s="147" t="s">
        <v>98</v>
      </c>
      <c r="G12" s="184" t="s">
        <v>98</v>
      </c>
      <c r="H12" s="147" t="s">
        <v>98</v>
      </c>
      <c r="I12" s="147" t="s">
        <v>98</v>
      </c>
      <c r="J12" s="147" t="s">
        <v>98</v>
      </c>
      <c r="K12" s="147" t="s">
        <v>98</v>
      </c>
      <c r="L12" s="185" t="s">
        <v>98</v>
      </c>
      <c r="M12" s="186">
        <v>4564</v>
      </c>
      <c r="N12" s="147" t="s">
        <v>98</v>
      </c>
      <c r="O12" s="147" t="s">
        <v>98</v>
      </c>
      <c r="P12" s="147" t="s">
        <v>98</v>
      </c>
      <c r="Q12" s="147" t="s">
        <v>98</v>
      </c>
      <c r="R12" s="147" t="s">
        <v>98</v>
      </c>
      <c r="S12" s="147" t="s">
        <v>98</v>
      </c>
      <c r="T12" s="187"/>
      <c r="U12" s="25" t="s">
        <v>235</v>
      </c>
    </row>
    <row r="13" spans="1:21" s="6" customFormat="1" ht="22.5" customHeight="1" x14ac:dyDescent="0.4">
      <c r="A13" s="182"/>
      <c r="B13" s="182">
        <v>111</v>
      </c>
      <c r="C13" s="183" t="s">
        <v>236</v>
      </c>
      <c r="D13" s="147" t="s">
        <v>98</v>
      </c>
      <c r="E13" s="147" t="s">
        <v>98</v>
      </c>
      <c r="F13" s="147" t="s">
        <v>98</v>
      </c>
      <c r="G13" s="184" t="s">
        <v>98</v>
      </c>
      <c r="H13" s="147" t="s">
        <v>98</v>
      </c>
      <c r="I13" s="147" t="s">
        <v>98</v>
      </c>
      <c r="J13" s="147" t="s">
        <v>98</v>
      </c>
      <c r="K13" s="147" t="s">
        <v>98</v>
      </c>
      <c r="L13" s="185" t="s">
        <v>98</v>
      </c>
      <c r="M13" s="186" t="s">
        <v>98</v>
      </c>
      <c r="N13" s="147" t="s">
        <v>98</v>
      </c>
      <c r="O13" s="147">
        <v>117</v>
      </c>
      <c r="P13" s="147" t="s">
        <v>98</v>
      </c>
      <c r="Q13" s="147" t="s">
        <v>98</v>
      </c>
      <c r="R13" s="147" t="s">
        <v>98</v>
      </c>
      <c r="S13" s="147" t="s">
        <v>98</v>
      </c>
      <c r="T13" s="187"/>
      <c r="U13" s="25" t="s">
        <v>237</v>
      </c>
    </row>
    <row r="14" spans="1:21" s="6" customFormat="1" ht="22.5" customHeight="1" x14ac:dyDescent="0.4">
      <c r="A14" s="182"/>
      <c r="B14" s="182">
        <v>112</v>
      </c>
      <c r="C14" s="183" t="s">
        <v>238</v>
      </c>
      <c r="D14" s="147" t="s">
        <v>98</v>
      </c>
      <c r="E14" s="147" t="s">
        <v>98</v>
      </c>
      <c r="F14" s="147" t="s">
        <v>98</v>
      </c>
      <c r="G14" s="184" t="s">
        <v>98</v>
      </c>
      <c r="H14" s="147" t="s">
        <v>98</v>
      </c>
      <c r="I14" s="147" t="s">
        <v>98</v>
      </c>
      <c r="J14" s="147" t="s">
        <v>98</v>
      </c>
      <c r="K14" s="147" t="s">
        <v>98</v>
      </c>
      <c r="L14" s="185" t="s">
        <v>98</v>
      </c>
      <c r="M14" s="186">
        <v>58</v>
      </c>
      <c r="N14" s="147" t="s">
        <v>98</v>
      </c>
      <c r="O14" s="147" t="s">
        <v>98</v>
      </c>
      <c r="P14" s="147" t="s">
        <v>98</v>
      </c>
      <c r="Q14" s="147" t="s">
        <v>98</v>
      </c>
      <c r="R14" s="147" t="s">
        <v>98</v>
      </c>
      <c r="S14" s="147" t="s">
        <v>98</v>
      </c>
      <c r="T14" s="187"/>
      <c r="U14" s="25" t="s">
        <v>239</v>
      </c>
    </row>
    <row r="15" spans="1:21" s="6" customFormat="1" ht="22.5" customHeight="1" x14ac:dyDescent="0.4">
      <c r="A15" s="182"/>
      <c r="B15" s="182">
        <v>113</v>
      </c>
      <c r="C15" s="183" t="s">
        <v>39</v>
      </c>
      <c r="D15" s="147" t="s">
        <v>98</v>
      </c>
      <c r="E15" s="147" t="s">
        <v>98</v>
      </c>
      <c r="F15" s="147" t="s">
        <v>98</v>
      </c>
      <c r="G15" s="184" t="s">
        <v>98</v>
      </c>
      <c r="H15" s="147" t="s">
        <v>98</v>
      </c>
      <c r="I15" s="147" t="s">
        <v>98</v>
      </c>
      <c r="J15" s="147" t="s">
        <v>98</v>
      </c>
      <c r="K15" s="147" t="s">
        <v>98</v>
      </c>
      <c r="L15" s="185" t="s">
        <v>98</v>
      </c>
      <c r="M15" s="186">
        <v>3002</v>
      </c>
      <c r="N15" s="147" t="s">
        <v>98</v>
      </c>
      <c r="O15" s="147" t="s">
        <v>98</v>
      </c>
      <c r="P15" s="147" t="s">
        <v>98</v>
      </c>
      <c r="Q15" s="147" t="s">
        <v>98</v>
      </c>
      <c r="R15" s="147" t="s">
        <v>98</v>
      </c>
      <c r="S15" s="147" t="s">
        <v>98</v>
      </c>
      <c r="T15" s="187"/>
      <c r="U15" s="25" t="s">
        <v>40</v>
      </c>
    </row>
    <row r="16" spans="1:21" s="6" customFormat="1" ht="22.5" customHeight="1" x14ac:dyDescent="0.4">
      <c r="A16" s="182"/>
      <c r="B16" s="182">
        <v>123</v>
      </c>
      <c r="C16" s="183" t="s">
        <v>240</v>
      </c>
      <c r="D16" s="147">
        <v>129981</v>
      </c>
      <c r="E16" s="147" t="s">
        <v>98</v>
      </c>
      <c r="F16" s="147">
        <v>129981</v>
      </c>
      <c r="G16" s="184" t="s">
        <v>98</v>
      </c>
      <c r="H16" s="147" t="s">
        <v>98</v>
      </c>
      <c r="I16" s="147" t="s">
        <v>98</v>
      </c>
      <c r="J16" s="147" t="s">
        <v>98</v>
      </c>
      <c r="K16" s="147" t="s">
        <v>98</v>
      </c>
      <c r="L16" s="185" t="s">
        <v>98</v>
      </c>
      <c r="M16" s="186" t="s">
        <v>98</v>
      </c>
      <c r="N16" s="147" t="s">
        <v>98</v>
      </c>
      <c r="O16" s="147" t="s">
        <v>98</v>
      </c>
      <c r="P16" s="147" t="s">
        <v>98</v>
      </c>
      <c r="Q16" s="147" t="s">
        <v>98</v>
      </c>
      <c r="R16" s="147" t="s">
        <v>98</v>
      </c>
      <c r="S16" s="147" t="s">
        <v>98</v>
      </c>
      <c r="T16" s="187"/>
      <c r="U16" s="25" t="s">
        <v>241</v>
      </c>
    </row>
    <row r="17" spans="1:21" s="6" customFormat="1" ht="22.5" customHeight="1" x14ac:dyDescent="0.4">
      <c r="A17" s="182"/>
      <c r="B17" s="182">
        <v>138</v>
      </c>
      <c r="C17" s="183" t="s">
        <v>20</v>
      </c>
      <c r="D17" s="147">
        <v>232944</v>
      </c>
      <c r="E17" s="147" t="s">
        <v>98</v>
      </c>
      <c r="F17" s="147">
        <v>232944</v>
      </c>
      <c r="G17" s="184" t="s">
        <v>98</v>
      </c>
      <c r="H17" s="147" t="s">
        <v>98</v>
      </c>
      <c r="I17" s="147" t="s">
        <v>98</v>
      </c>
      <c r="J17" s="147" t="s">
        <v>98</v>
      </c>
      <c r="K17" s="147" t="s">
        <v>98</v>
      </c>
      <c r="L17" s="185" t="s">
        <v>98</v>
      </c>
      <c r="M17" s="186" t="s">
        <v>98</v>
      </c>
      <c r="N17" s="147" t="s">
        <v>98</v>
      </c>
      <c r="O17" s="147" t="s">
        <v>98</v>
      </c>
      <c r="P17" s="147" t="s">
        <v>98</v>
      </c>
      <c r="Q17" s="147" t="s">
        <v>98</v>
      </c>
      <c r="R17" s="147" t="s">
        <v>98</v>
      </c>
      <c r="S17" s="147" t="s">
        <v>98</v>
      </c>
      <c r="T17" s="187"/>
      <c r="U17" s="25" t="s">
        <v>21</v>
      </c>
    </row>
    <row r="18" spans="1:21" s="6" customFormat="1" ht="22.5" customHeight="1" x14ac:dyDescent="0.4">
      <c r="A18" s="182"/>
      <c r="B18" s="182">
        <v>140</v>
      </c>
      <c r="C18" s="183" t="s">
        <v>25</v>
      </c>
      <c r="D18" s="147">
        <v>188485</v>
      </c>
      <c r="E18" s="147" t="s">
        <v>98</v>
      </c>
      <c r="F18" s="147">
        <v>188485</v>
      </c>
      <c r="G18" s="184" t="s">
        <v>98</v>
      </c>
      <c r="H18" s="147" t="s">
        <v>98</v>
      </c>
      <c r="I18" s="147" t="s">
        <v>98</v>
      </c>
      <c r="J18" s="147" t="s">
        <v>98</v>
      </c>
      <c r="K18" s="147" t="s">
        <v>98</v>
      </c>
      <c r="L18" s="185" t="s">
        <v>98</v>
      </c>
      <c r="M18" s="186" t="s">
        <v>98</v>
      </c>
      <c r="N18" s="147" t="s">
        <v>98</v>
      </c>
      <c r="O18" s="147" t="s">
        <v>98</v>
      </c>
      <c r="P18" s="147" t="s">
        <v>98</v>
      </c>
      <c r="Q18" s="147" t="s">
        <v>98</v>
      </c>
      <c r="R18" s="147" t="s">
        <v>98</v>
      </c>
      <c r="S18" s="147" t="s">
        <v>98</v>
      </c>
      <c r="T18" s="187"/>
      <c r="U18" s="25" t="s">
        <v>26</v>
      </c>
    </row>
    <row r="19" spans="1:21" s="6" customFormat="1" ht="22.5" customHeight="1" x14ac:dyDescent="0.4">
      <c r="A19" s="182"/>
      <c r="B19" s="182">
        <v>147</v>
      </c>
      <c r="C19" s="183" t="s">
        <v>29</v>
      </c>
      <c r="D19" s="147">
        <v>572685</v>
      </c>
      <c r="E19" s="147" t="s">
        <v>98</v>
      </c>
      <c r="F19" s="147">
        <v>572685</v>
      </c>
      <c r="G19" s="184" t="s">
        <v>98</v>
      </c>
      <c r="H19" s="147" t="s">
        <v>98</v>
      </c>
      <c r="I19" s="147" t="s">
        <v>98</v>
      </c>
      <c r="J19" s="147" t="s">
        <v>98</v>
      </c>
      <c r="K19" s="147" t="s">
        <v>98</v>
      </c>
      <c r="L19" s="185" t="s">
        <v>98</v>
      </c>
      <c r="M19" s="186" t="s">
        <v>98</v>
      </c>
      <c r="N19" s="147" t="s">
        <v>98</v>
      </c>
      <c r="O19" s="147" t="s">
        <v>98</v>
      </c>
      <c r="P19" s="147" t="s">
        <v>98</v>
      </c>
      <c r="Q19" s="147" t="s">
        <v>98</v>
      </c>
      <c r="R19" s="147" t="s">
        <v>98</v>
      </c>
      <c r="S19" s="147" t="s">
        <v>98</v>
      </c>
      <c r="T19" s="187"/>
      <c r="U19" s="25" t="s">
        <v>30</v>
      </c>
    </row>
    <row r="20" spans="1:21" s="6" customFormat="1" ht="22.5" customHeight="1" x14ac:dyDescent="0.4">
      <c r="A20" s="316" t="s">
        <v>242</v>
      </c>
      <c r="B20" s="317"/>
      <c r="C20" s="318"/>
      <c r="D20" s="147" t="s">
        <v>98</v>
      </c>
      <c r="E20" s="147" t="s">
        <v>98</v>
      </c>
      <c r="F20" s="147" t="s">
        <v>98</v>
      </c>
      <c r="G20" s="184" t="s">
        <v>98</v>
      </c>
      <c r="H20" s="147" t="s">
        <v>98</v>
      </c>
      <c r="I20" s="147" t="s">
        <v>98</v>
      </c>
      <c r="J20" s="147" t="s">
        <v>98</v>
      </c>
      <c r="K20" s="147" t="s">
        <v>98</v>
      </c>
      <c r="L20" s="185" t="s">
        <v>98</v>
      </c>
      <c r="M20" s="186">
        <v>328</v>
      </c>
      <c r="N20" s="147" t="s">
        <v>98</v>
      </c>
      <c r="O20" s="147">
        <v>2</v>
      </c>
      <c r="P20" s="147" t="s">
        <v>98</v>
      </c>
      <c r="Q20" s="147" t="s">
        <v>98</v>
      </c>
      <c r="R20" s="147" t="s">
        <v>98</v>
      </c>
      <c r="S20" s="147" t="s">
        <v>98</v>
      </c>
      <c r="T20" s="319" t="s">
        <v>43</v>
      </c>
      <c r="U20" s="317"/>
    </row>
    <row r="21" spans="1:21" s="6" customFormat="1" ht="22.5" customHeight="1" x14ac:dyDescent="0.4">
      <c r="A21" s="182"/>
      <c r="B21" s="182">
        <v>205</v>
      </c>
      <c r="C21" s="183" t="s">
        <v>243</v>
      </c>
      <c r="D21" s="147" t="s">
        <v>98</v>
      </c>
      <c r="E21" s="147" t="s">
        <v>98</v>
      </c>
      <c r="F21" s="147" t="s">
        <v>98</v>
      </c>
      <c r="G21" s="184" t="s">
        <v>98</v>
      </c>
      <c r="H21" s="147" t="s">
        <v>98</v>
      </c>
      <c r="I21" s="147" t="s">
        <v>98</v>
      </c>
      <c r="J21" s="147" t="s">
        <v>98</v>
      </c>
      <c r="K21" s="147" t="s">
        <v>98</v>
      </c>
      <c r="L21" s="185" t="s">
        <v>98</v>
      </c>
      <c r="M21" s="186">
        <v>35</v>
      </c>
      <c r="N21" s="147" t="s">
        <v>98</v>
      </c>
      <c r="O21" s="147" t="s">
        <v>98</v>
      </c>
      <c r="P21" s="147" t="s">
        <v>98</v>
      </c>
      <c r="Q21" s="147" t="s">
        <v>98</v>
      </c>
      <c r="R21" s="147" t="s">
        <v>98</v>
      </c>
      <c r="S21" s="147" t="s">
        <v>98</v>
      </c>
      <c r="T21" s="187"/>
      <c r="U21" s="25" t="s">
        <v>244</v>
      </c>
    </row>
    <row r="22" spans="1:21" s="6" customFormat="1" ht="22.5" customHeight="1" x14ac:dyDescent="0.4">
      <c r="A22" s="182"/>
      <c r="B22" s="182">
        <v>210</v>
      </c>
      <c r="C22" s="183" t="s">
        <v>245</v>
      </c>
      <c r="D22" s="147" t="s">
        <v>98</v>
      </c>
      <c r="E22" s="147" t="s">
        <v>98</v>
      </c>
      <c r="F22" s="147" t="s">
        <v>98</v>
      </c>
      <c r="G22" s="184" t="s">
        <v>98</v>
      </c>
      <c r="H22" s="147" t="s">
        <v>98</v>
      </c>
      <c r="I22" s="147" t="s">
        <v>98</v>
      </c>
      <c r="J22" s="147" t="s">
        <v>98</v>
      </c>
      <c r="K22" s="147" t="s">
        <v>98</v>
      </c>
      <c r="L22" s="185" t="s">
        <v>98</v>
      </c>
      <c r="M22" s="186">
        <v>293</v>
      </c>
      <c r="N22" s="147" t="s">
        <v>98</v>
      </c>
      <c r="O22" s="147" t="s">
        <v>98</v>
      </c>
      <c r="P22" s="147" t="s">
        <v>98</v>
      </c>
      <c r="Q22" s="147" t="s">
        <v>98</v>
      </c>
      <c r="R22" s="147" t="s">
        <v>98</v>
      </c>
      <c r="S22" s="147" t="s">
        <v>98</v>
      </c>
      <c r="T22" s="187"/>
      <c r="U22" s="25" t="s">
        <v>246</v>
      </c>
    </row>
    <row r="23" spans="1:21" s="6" customFormat="1" ht="22.5" customHeight="1" x14ac:dyDescent="0.4">
      <c r="A23" s="182"/>
      <c r="B23" s="182">
        <v>213</v>
      </c>
      <c r="C23" s="183" t="s">
        <v>247</v>
      </c>
      <c r="D23" s="147" t="s">
        <v>98</v>
      </c>
      <c r="E23" s="147" t="s">
        <v>98</v>
      </c>
      <c r="F23" s="147" t="s">
        <v>98</v>
      </c>
      <c r="G23" s="184" t="s">
        <v>98</v>
      </c>
      <c r="H23" s="147" t="s">
        <v>98</v>
      </c>
      <c r="I23" s="147" t="s">
        <v>98</v>
      </c>
      <c r="J23" s="147" t="s">
        <v>98</v>
      </c>
      <c r="K23" s="147" t="s">
        <v>98</v>
      </c>
      <c r="L23" s="185" t="s">
        <v>98</v>
      </c>
      <c r="M23" s="186" t="s">
        <v>98</v>
      </c>
      <c r="N23" s="147" t="s">
        <v>98</v>
      </c>
      <c r="O23" s="147">
        <v>2</v>
      </c>
      <c r="P23" s="147" t="s">
        <v>98</v>
      </c>
      <c r="Q23" s="147" t="s">
        <v>98</v>
      </c>
      <c r="R23" s="147" t="s">
        <v>98</v>
      </c>
      <c r="S23" s="147" t="s">
        <v>98</v>
      </c>
      <c r="T23" s="187"/>
      <c r="U23" s="25" t="s">
        <v>248</v>
      </c>
    </row>
    <row r="24" spans="1:21" s="6" customFormat="1" ht="22.5" customHeight="1" x14ac:dyDescent="0.4">
      <c r="A24" s="316" t="s">
        <v>249</v>
      </c>
      <c r="B24" s="317"/>
      <c r="C24" s="318"/>
      <c r="D24" s="147">
        <v>24989</v>
      </c>
      <c r="E24" s="147" t="s">
        <v>98</v>
      </c>
      <c r="F24" s="147">
        <v>24989</v>
      </c>
      <c r="G24" s="184" t="s">
        <v>98</v>
      </c>
      <c r="H24" s="147" t="s">
        <v>98</v>
      </c>
      <c r="I24" s="147" t="s">
        <v>98</v>
      </c>
      <c r="J24" s="147" t="s">
        <v>98</v>
      </c>
      <c r="K24" s="147" t="s">
        <v>98</v>
      </c>
      <c r="L24" s="185" t="s">
        <v>98</v>
      </c>
      <c r="M24" s="186">
        <v>152</v>
      </c>
      <c r="N24" s="147" t="s">
        <v>98</v>
      </c>
      <c r="O24" s="147">
        <v>112</v>
      </c>
      <c r="P24" s="147">
        <v>492</v>
      </c>
      <c r="Q24" s="147">
        <v>684158</v>
      </c>
      <c r="R24" s="147">
        <v>635919</v>
      </c>
      <c r="S24" s="147">
        <v>48239</v>
      </c>
      <c r="T24" s="319" t="s">
        <v>250</v>
      </c>
      <c r="U24" s="317"/>
    </row>
    <row r="25" spans="1:21" s="6" customFormat="1" ht="22.5" customHeight="1" x14ac:dyDescent="0.4">
      <c r="A25" s="182"/>
      <c r="B25" s="182">
        <v>304</v>
      </c>
      <c r="C25" s="183" t="s">
        <v>49</v>
      </c>
      <c r="D25" s="147">
        <v>24989</v>
      </c>
      <c r="E25" s="147" t="s">
        <v>98</v>
      </c>
      <c r="F25" s="147">
        <v>24989</v>
      </c>
      <c r="G25" s="184" t="s">
        <v>98</v>
      </c>
      <c r="H25" s="147" t="s">
        <v>98</v>
      </c>
      <c r="I25" s="147" t="s">
        <v>98</v>
      </c>
      <c r="J25" s="147" t="s">
        <v>98</v>
      </c>
      <c r="K25" s="147" t="s">
        <v>98</v>
      </c>
      <c r="L25" s="185" t="s">
        <v>98</v>
      </c>
      <c r="M25" s="186">
        <v>152</v>
      </c>
      <c r="N25" s="147" t="s">
        <v>98</v>
      </c>
      <c r="O25" s="147">
        <v>112</v>
      </c>
      <c r="P25" s="147">
        <v>492</v>
      </c>
      <c r="Q25" s="147">
        <v>684158</v>
      </c>
      <c r="R25" s="147">
        <v>635919</v>
      </c>
      <c r="S25" s="147">
        <v>48239</v>
      </c>
      <c r="T25" s="187"/>
      <c r="U25" s="25" t="s">
        <v>50</v>
      </c>
    </row>
    <row r="26" spans="1:21" s="6" customFormat="1" ht="22.5" customHeight="1" x14ac:dyDescent="0.4">
      <c r="A26" s="316" t="s">
        <v>251</v>
      </c>
      <c r="B26" s="317"/>
      <c r="C26" s="318"/>
      <c r="D26" s="147">
        <v>118780</v>
      </c>
      <c r="E26" s="147" t="s">
        <v>98</v>
      </c>
      <c r="F26" s="147">
        <v>118780</v>
      </c>
      <c r="G26" s="184" t="s">
        <v>98</v>
      </c>
      <c r="H26" s="147" t="s">
        <v>98</v>
      </c>
      <c r="I26" s="147" t="s">
        <v>98</v>
      </c>
      <c r="J26" s="147" t="s">
        <v>98</v>
      </c>
      <c r="K26" s="147" t="s">
        <v>98</v>
      </c>
      <c r="L26" s="185" t="s">
        <v>98</v>
      </c>
      <c r="M26" s="186" t="s">
        <v>98</v>
      </c>
      <c r="N26" s="147" t="s">
        <v>98</v>
      </c>
      <c r="O26" s="147" t="s">
        <v>98</v>
      </c>
      <c r="P26" s="147" t="s">
        <v>98</v>
      </c>
      <c r="Q26" s="147" t="s">
        <v>98</v>
      </c>
      <c r="R26" s="147" t="s">
        <v>98</v>
      </c>
      <c r="S26" s="147" t="s">
        <v>98</v>
      </c>
      <c r="T26" s="319" t="s">
        <v>252</v>
      </c>
      <c r="U26" s="317"/>
    </row>
    <row r="27" spans="1:21" s="6" customFormat="1" ht="22.5" customHeight="1" x14ac:dyDescent="0.4">
      <c r="A27" s="182"/>
      <c r="B27" s="182">
        <v>407</v>
      </c>
      <c r="C27" s="183" t="s">
        <v>253</v>
      </c>
      <c r="D27" s="147">
        <v>118780</v>
      </c>
      <c r="E27" s="147" t="s">
        <v>98</v>
      </c>
      <c r="F27" s="147">
        <v>118780</v>
      </c>
      <c r="G27" s="184" t="s">
        <v>98</v>
      </c>
      <c r="H27" s="147" t="s">
        <v>98</v>
      </c>
      <c r="I27" s="147" t="s">
        <v>98</v>
      </c>
      <c r="J27" s="147" t="s">
        <v>98</v>
      </c>
      <c r="K27" s="147" t="s">
        <v>98</v>
      </c>
      <c r="L27" s="185" t="s">
        <v>98</v>
      </c>
      <c r="M27" s="186" t="s">
        <v>98</v>
      </c>
      <c r="N27" s="147" t="s">
        <v>98</v>
      </c>
      <c r="O27" s="147" t="s">
        <v>98</v>
      </c>
      <c r="P27" s="147" t="s">
        <v>98</v>
      </c>
      <c r="Q27" s="147" t="s">
        <v>98</v>
      </c>
      <c r="R27" s="147" t="s">
        <v>98</v>
      </c>
      <c r="S27" s="147" t="s">
        <v>98</v>
      </c>
      <c r="T27" s="187"/>
      <c r="U27" s="25" t="s">
        <v>254</v>
      </c>
    </row>
    <row r="28" spans="1:21" s="6" customFormat="1" ht="22.5" customHeight="1" x14ac:dyDescent="0.4">
      <c r="A28" s="316" t="s">
        <v>255</v>
      </c>
      <c r="B28" s="317"/>
      <c r="C28" s="318"/>
      <c r="D28" s="147" t="s">
        <v>98</v>
      </c>
      <c r="E28" s="147" t="s">
        <v>98</v>
      </c>
      <c r="F28" s="147" t="s">
        <v>98</v>
      </c>
      <c r="G28" s="184" t="s">
        <v>98</v>
      </c>
      <c r="H28" s="147" t="s">
        <v>98</v>
      </c>
      <c r="I28" s="147" t="s">
        <v>98</v>
      </c>
      <c r="J28" s="147" t="s">
        <v>98</v>
      </c>
      <c r="K28" s="147" t="s">
        <v>98</v>
      </c>
      <c r="L28" s="185" t="s">
        <v>98</v>
      </c>
      <c r="M28" s="186" t="s">
        <v>98</v>
      </c>
      <c r="N28" s="147" t="s">
        <v>98</v>
      </c>
      <c r="O28" s="147" t="s">
        <v>98</v>
      </c>
      <c r="P28" s="147" t="s">
        <v>98</v>
      </c>
      <c r="Q28" s="147">
        <v>47069</v>
      </c>
      <c r="R28" s="147" t="s">
        <v>98</v>
      </c>
      <c r="S28" s="147">
        <v>47069</v>
      </c>
      <c r="T28" s="319" t="s">
        <v>256</v>
      </c>
      <c r="U28" s="317"/>
    </row>
    <row r="29" spans="1:21" s="6" customFormat="1" ht="22.5" customHeight="1" thickBot="1" x14ac:dyDescent="0.45">
      <c r="A29" s="182"/>
      <c r="B29" s="182">
        <v>601</v>
      </c>
      <c r="C29" s="183" t="s">
        <v>257</v>
      </c>
      <c r="D29" s="147" t="s">
        <v>98</v>
      </c>
      <c r="E29" s="147" t="s">
        <v>98</v>
      </c>
      <c r="F29" s="147" t="s">
        <v>98</v>
      </c>
      <c r="G29" s="184" t="s">
        <v>98</v>
      </c>
      <c r="H29" s="147" t="s">
        <v>98</v>
      </c>
      <c r="I29" s="147" t="s">
        <v>98</v>
      </c>
      <c r="J29" s="147" t="s">
        <v>98</v>
      </c>
      <c r="K29" s="147" t="s">
        <v>98</v>
      </c>
      <c r="L29" s="185" t="s">
        <v>98</v>
      </c>
      <c r="M29" s="186" t="s">
        <v>98</v>
      </c>
      <c r="N29" s="147" t="s">
        <v>98</v>
      </c>
      <c r="O29" s="147" t="s">
        <v>98</v>
      </c>
      <c r="P29" s="147" t="s">
        <v>98</v>
      </c>
      <c r="Q29" s="147">
        <v>47069</v>
      </c>
      <c r="R29" s="147" t="s">
        <v>98</v>
      </c>
      <c r="S29" s="147">
        <v>47069</v>
      </c>
      <c r="T29" s="187"/>
      <c r="U29" s="25" t="s">
        <v>258</v>
      </c>
    </row>
    <row r="30" spans="1:21" s="6" customFormat="1" ht="11.25" customHeight="1" thickBot="1" x14ac:dyDescent="0.45">
      <c r="A30" s="196"/>
      <c r="B30" s="196"/>
      <c r="C30" s="197"/>
      <c r="D30" s="198"/>
      <c r="E30" s="198"/>
      <c r="F30" s="198"/>
      <c r="G30" s="199"/>
      <c r="H30" s="198"/>
      <c r="I30" s="198"/>
      <c r="J30" s="198"/>
      <c r="K30" s="198"/>
      <c r="L30" s="200"/>
      <c r="M30" s="201"/>
      <c r="N30" s="198"/>
      <c r="O30" s="198"/>
      <c r="P30" s="198"/>
      <c r="Q30" s="198"/>
      <c r="R30" s="198"/>
      <c r="S30" s="198"/>
      <c r="T30" s="202"/>
      <c r="U30" s="203"/>
    </row>
    <row r="31" spans="1:21" s="6" customFormat="1" ht="22.5" customHeight="1" thickBot="1" x14ac:dyDescent="0.45">
      <c r="A31" s="188"/>
      <c r="B31" s="204" t="s">
        <v>259</v>
      </c>
      <c r="C31" s="189"/>
      <c r="D31" s="190">
        <v>197955</v>
      </c>
      <c r="E31" s="190" t="s">
        <v>98</v>
      </c>
      <c r="F31" s="190" t="s">
        <v>98</v>
      </c>
      <c r="G31" s="191">
        <v>190691</v>
      </c>
      <c r="H31" s="190" t="s">
        <v>98</v>
      </c>
      <c r="I31" s="190" t="s">
        <v>98</v>
      </c>
      <c r="J31" s="190">
        <v>7264</v>
      </c>
      <c r="K31" s="190" t="s">
        <v>98</v>
      </c>
      <c r="L31" s="192">
        <v>7264</v>
      </c>
      <c r="M31" s="193">
        <v>2008</v>
      </c>
      <c r="N31" s="190" t="s">
        <v>98</v>
      </c>
      <c r="O31" s="190" t="s">
        <v>98</v>
      </c>
      <c r="P31" s="190" t="s">
        <v>98</v>
      </c>
      <c r="Q31" s="190" t="s">
        <v>98</v>
      </c>
      <c r="R31" s="190" t="s">
        <v>98</v>
      </c>
      <c r="S31" s="190" t="s">
        <v>98</v>
      </c>
      <c r="T31" s="194"/>
      <c r="U31" s="205" t="s">
        <v>260</v>
      </c>
    </row>
    <row r="32" spans="1:21" ht="18.600000000000001" customHeight="1" x14ac:dyDescent="0.15">
      <c r="A32" s="157" t="s">
        <v>9</v>
      </c>
      <c r="U32" s="158" t="s">
        <v>9</v>
      </c>
    </row>
    <row r="60" ht="5.25" customHeight="1" x14ac:dyDescent="0.4"/>
  </sheetData>
  <mergeCells count="14">
    <mergeCell ref="A2:C5"/>
    <mergeCell ref="T2:U5"/>
    <mergeCell ref="A7:C7"/>
    <mergeCell ref="T7:U7"/>
    <mergeCell ref="A8:C8"/>
    <mergeCell ref="T8:U8"/>
    <mergeCell ref="A28:C28"/>
    <mergeCell ref="T28:U28"/>
    <mergeCell ref="A20:C20"/>
    <mergeCell ref="T20:U20"/>
    <mergeCell ref="A24:C24"/>
    <mergeCell ref="T24:U24"/>
    <mergeCell ref="A26:C26"/>
    <mergeCell ref="T26:U26"/>
  </mergeCells>
  <phoneticPr fontId="2"/>
  <pageMargins left="0.59055118110236227" right="0.51" top="0.59055118110236227" bottom="0.59055118110236227" header="0.51181102362204722" footer="0.51181102362204722"/>
  <pageSetup paperSize="9" scale="75" fitToWidth="0" orientation="portrait" r:id="rId1"/>
  <headerFooter alignWithMargins="0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DDC69-EBB2-4154-88C2-81A59D363ED0}">
  <sheetPr codeName="Sheet3"/>
  <dimension ref="A1:U81"/>
  <sheetViews>
    <sheetView zoomScale="85" zoomScaleNormal="85" workbookViewId="0">
      <pane xSplit="3" ySplit="5" topLeftCell="D6" activePane="bottomRight" state="frozen"/>
      <selection activeCell="A6" sqref="A6:B6"/>
      <selection pane="topRight" activeCell="A6" sqref="A6:B6"/>
      <selection pane="bottomLeft" activeCell="A6" sqref="A6:B6"/>
      <selection pane="bottomRight"/>
    </sheetView>
  </sheetViews>
  <sheetFormatPr defaultColWidth="7.25" defaultRowHeight="12" x14ac:dyDescent="0.4"/>
  <cols>
    <col min="1" max="1" width="2.875" style="7" customWidth="1"/>
    <col min="2" max="2" width="3" style="59" customWidth="1"/>
    <col min="3" max="3" width="13.25" style="7" customWidth="1"/>
    <col min="4" max="12" width="8.75" style="7" customWidth="1"/>
    <col min="13" max="13" width="9.75" style="7" customWidth="1"/>
    <col min="14" max="19" width="8.75" style="7" customWidth="1"/>
    <col min="20" max="20" width="4" style="7" customWidth="1"/>
    <col min="21" max="21" width="24.625" style="7" customWidth="1"/>
    <col min="22" max="16384" width="7.25" style="7"/>
  </cols>
  <sheetData>
    <row r="1" spans="1:21" s="2" customFormat="1" ht="18.75" customHeight="1" thickBot="1" x14ac:dyDescent="0.45">
      <c r="A1" s="159" t="s">
        <v>261</v>
      </c>
      <c r="B1" s="160"/>
      <c r="C1" s="159"/>
      <c r="D1" s="206"/>
      <c r="E1" s="163"/>
      <c r="F1" s="164"/>
      <c r="G1" s="165"/>
      <c r="H1" s="4"/>
      <c r="I1" s="85"/>
      <c r="J1" s="159"/>
      <c r="K1" s="159"/>
      <c r="L1" s="159"/>
      <c r="M1" s="159" t="s">
        <v>169</v>
      </c>
      <c r="N1" s="159" t="s">
        <v>169</v>
      </c>
      <c r="O1" s="159"/>
      <c r="Q1" s="159"/>
      <c r="R1" s="159"/>
      <c r="S1" s="159"/>
      <c r="T1" s="159"/>
      <c r="U1" s="166" t="s">
        <v>262</v>
      </c>
    </row>
    <row r="2" spans="1:21" s="6" customFormat="1" ht="11.25" customHeight="1" x14ac:dyDescent="0.4">
      <c r="A2" s="338" t="s">
        <v>197</v>
      </c>
      <c r="B2" s="338"/>
      <c r="C2" s="339"/>
      <c r="D2" s="171"/>
      <c r="E2" s="168"/>
      <c r="F2" s="168"/>
      <c r="G2" s="168"/>
      <c r="H2" s="168"/>
      <c r="I2" s="168"/>
      <c r="J2" s="168"/>
      <c r="K2" s="168"/>
      <c r="L2" s="168"/>
      <c r="M2" s="169"/>
      <c r="N2" s="171"/>
      <c r="O2" s="167"/>
      <c r="P2" s="170"/>
      <c r="Q2" s="167"/>
      <c r="R2" s="171"/>
      <c r="S2" s="171"/>
      <c r="T2" s="326" t="s">
        <v>263</v>
      </c>
      <c r="U2" s="327"/>
    </row>
    <row r="3" spans="1:21" s="6" customFormat="1" ht="11.25" customHeight="1" x14ac:dyDescent="0.4">
      <c r="A3" s="322"/>
      <c r="B3" s="322"/>
      <c r="C3" s="323"/>
      <c r="D3" s="207" t="s">
        <v>103</v>
      </c>
      <c r="E3" s="172" t="s">
        <v>199</v>
      </c>
      <c r="F3" s="172" t="s">
        <v>105</v>
      </c>
      <c r="G3" s="172" t="s">
        <v>200</v>
      </c>
      <c r="H3" s="172" t="s">
        <v>107</v>
      </c>
      <c r="I3" s="172" t="s">
        <v>108</v>
      </c>
      <c r="J3" s="172" t="s">
        <v>201</v>
      </c>
      <c r="K3" s="173"/>
      <c r="L3" s="173"/>
      <c r="M3" s="175" t="s">
        <v>110</v>
      </c>
      <c r="N3" s="207" t="s">
        <v>202</v>
      </c>
      <c r="O3" s="172" t="s">
        <v>203</v>
      </c>
      <c r="P3" s="176" t="s">
        <v>204</v>
      </c>
      <c r="Q3" s="172" t="s">
        <v>205</v>
      </c>
      <c r="R3" s="173"/>
      <c r="S3" s="173"/>
      <c r="T3" s="328"/>
      <c r="U3" s="329"/>
    </row>
    <row r="4" spans="1:21" s="6" customFormat="1" ht="11.25" customHeight="1" x14ac:dyDescent="0.4">
      <c r="A4" s="322"/>
      <c r="B4" s="322"/>
      <c r="C4" s="323"/>
      <c r="D4" s="207" t="s">
        <v>115</v>
      </c>
      <c r="E4" s="172" t="s">
        <v>206</v>
      </c>
      <c r="F4" s="172" t="s">
        <v>206</v>
      </c>
      <c r="G4" s="172" t="s">
        <v>207</v>
      </c>
      <c r="H4" s="172"/>
      <c r="I4" s="172"/>
      <c r="J4" s="172" t="s">
        <v>206</v>
      </c>
      <c r="K4" s="98" t="s">
        <v>117</v>
      </c>
      <c r="L4" s="104" t="s">
        <v>118</v>
      </c>
      <c r="M4" s="175"/>
      <c r="N4" s="207"/>
      <c r="O4" s="172"/>
      <c r="P4" s="176"/>
      <c r="Q4" s="172"/>
      <c r="R4" s="176" t="s">
        <v>208</v>
      </c>
      <c r="S4" s="172" t="s">
        <v>209</v>
      </c>
      <c r="T4" s="328"/>
      <c r="U4" s="329"/>
    </row>
    <row r="5" spans="1:21" s="6" customFormat="1" ht="22.5" customHeight="1" x14ac:dyDescent="0.4">
      <c r="A5" s="340"/>
      <c r="B5" s="340"/>
      <c r="C5" s="341"/>
      <c r="D5" s="179" t="s">
        <v>210</v>
      </c>
      <c r="E5" s="177" t="s">
        <v>211</v>
      </c>
      <c r="F5" s="177" t="s">
        <v>212</v>
      </c>
      <c r="G5" s="177" t="s">
        <v>213</v>
      </c>
      <c r="H5" s="177" t="s">
        <v>214</v>
      </c>
      <c r="I5" s="177" t="s">
        <v>215</v>
      </c>
      <c r="J5" s="177" t="s">
        <v>264</v>
      </c>
      <c r="K5" s="177" t="s">
        <v>217</v>
      </c>
      <c r="L5" s="178" t="s">
        <v>218</v>
      </c>
      <c r="M5" s="179" t="s">
        <v>219</v>
      </c>
      <c r="N5" s="179" t="s">
        <v>220</v>
      </c>
      <c r="O5" s="177" t="s">
        <v>265</v>
      </c>
      <c r="P5" s="177" t="s">
        <v>222</v>
      </c>
      <c r="Q5" s="177" t="s">
        <v>223</v>
      </c>
      <c r="R5" s="180" t="s">
        <v>169</v>
      </c>
      <c r="S5" s="181"/>
      <c r="T5" s="330"/>
      <c r="U5" s="331"/>
    </row>
    <row r="6" spans="1:21" s="6" customFormat="1" ht="22.5" customHeight="1" x14ac:dyDescent="0.4">
      <c r="A6" s="182"/>
      <c r="B6" s="182"/>
      <c r="C6" s="183"/>
      <c r="D6" s="208"/>
      <c r="E6" s="209"/>
      <c r="F6" s="209"/>
      <c r="G6" s="209"/>
      <c r="H6" s="209"/>
      <c r="I6" s="209"/>
      <c r="J6" s="209"/>
      <c r="K6" s="209"/>
      <c r="L6" s="210"/>
      <c r="M6" s="208"/>
      <c r="N6" s="208"/>
      <c r="O6" s="209"/>
      <c r="P6" s="209"/>
      <c r="Q6" s="209"/>
      <c r="R6" s="211"/>
      <c r="S6" s="212"/>
      <c r="T6" s="187"/>
      <c r="U6" s="25"/>
    </row>
    <row r="7" spans="1:21" s="6" customFormat="1" ht="22.5" customHeight="1" x14ac:dyDescent="0.4">
      <c r="A7" s="332" t="s">
        <v>266</v>
      </c>
      <c r="B7" s="333"/>
      <c r="C7" s="342"/>
      <c r="D7" s="208">
        <v>1896265</v>
      </c>
      <c r="E7" s="209">
        <v>108335</v>
      </c>
      <c r="F7" s="209">
        <v>6000</v>
      </c>
      <c r="G7" s="209">
        <v>750106</v>
      </c>
      <c r="H7" s="209">
        <v>26750</v>
      </c>
      <c r="I7" s="209">
        <v>481414</v>
      </c>
      <c r="J7" s="209">
        <v>523660</v>
      </c>
      <c r="K7" s="209">
        <v>1137</v>
      </c>
      <c r="L7" s="210">
        <v>522523</v>
      </c>
      <c r="M7" s="208">
        <v>19092</v>
      </c>
      <c r="N7" s="208" t="s">
        <v>98</v>
      </c>
      <c r="O7" s="209">
        <v>52</v>
      </c>
      <c r="P7" s="209">
        <v>964</v>
      </c>
      <c r="Q7" s="209">
        <v>9161</v>
      </c>
      <c r="R7" s="211">
        <v>9161</v>
      </c>
      <c r="S7" s="212" t="s">
        <v>98</v>
      </c>
      <c r="T7" s="343" t="s">
        <v>267</v>
      </c>
      <c r="U7" s="333"/>
    </row>
    <row r="8" spans="1:21" s="6" customFormat="1" ht="22.5" customHeight="1" x14ac:dyDescent="0.4">
      <c r="A8" s="316" t="s">
        <v>226</v>
      </c>
      <c r="B8" s="317"/>
      <c r="C8" s="336"/>
      <c r="D8" s="208">
        <v>624653</v>
      </c>
      <c r="E8" s="209">
        <v>77975</v>
      </c>
      <c r="F8" s="209">
        <v>6000</v>
      </c>
      <c r="G8" s="209" t="s">
        <v>98</v>
      </c>
      <c r="H8" s="209">
        <v>26750</v>
      </c>
      <c r="I8" s="209">
        <v>332800</v>
      </c>
      <c r="J8" s="209">
        <v>181128</v>
      </c>
      <c r="K8" s="209" t="s">
        <v>98</v>
      </c>
      <c r="L8" s="210">
        <v>181128</v>
      </c>
      <c r="M8" s="208">
        <v>17870</v>
      </c>
      <c r="N8" s="208" t="s">
        <v>98</v>
      </c>
      <c r="O8" s="209">
        <v>52</v>
      </c>
      <c r="P8" s="209">
        <v>834</v>
      </c>
      <c r="Q8" s="209">
        <v>9161</v>
      </c>
      <c r="R8" s="211">
        <v>9161</v>
      </c>
      <c r="S8" s="212" t="s">
        <v>98</v>
      </c>
      <c r="T8" s="337" t="s">
        <v>227</v>
      </c>
      <c r="U8" s="317"/>
    </row>
    <row r="9" spans="1:21" s="6" customFormat="1" ht="22.5" customHeight="1" x14ac:dyDescent="0.4">
      <c r="A9" s="182"/>
      <c r="B9" s="182">
        <v>103</v>
      </c>
      <c r="C9" s="183" t="s">
        <v>228</v>
      </c>
      <c r="D9" s="208">
        <v>319759</v>
      </c>
      <c r="E9" s="209">
        <v>77975</v>
      </c>
      <c r="F9" s="209">
        <v>6000</v>
      </c>
      <c r="G9" s="209" t="s">
        <v>98</v>
      </c>
      <c r="H9" s="209">
        <v>17000</v>
      </c>
      <c r="I9" s="209">
        <v>152700</v>
      </c>
      <c r="J9" s="209">
        <v>66084</v>
      </c>
      <c r="K9" s="209" t="s">
        <v>98</v>
      </c>
      <c r="L9" s="210">
        <v>66084</v>
      </c>
      <c r="M9" s="208">
        <v>4895</v>
      </c>
      <c r="N9" s="208" t="s">
        <v>98</v>
      </c>
      <c r="O9" s="209">
        <v>2</v>
      </c>
      <c r="P9" s="209">
        <v>173</v>
      </c>
      <c r="Q9" s="209">
        <v>2968</v>
      </c>
      <c r="R9" s="211">
        <v>2968</v>
      </c>
      <c r="S9" s="212" t="s">
        <v>98</v>
      </c>
      <c r="T9" s="187"/>
      <c r="U9" s="25" t="s">
        <v>229</v>
      </c>
    </row>
    <row r="10" spans="1:21" s="6" customFormat="1" ht="22.5" customHeight="1" x14ac:dyDescent="0.4">
      <c r="A10" s="182"/>
      <c r="B10" s="182">
        <v>105</v>
      </c>
      <c r="C10" s="183" t="s">
        <v>230</v>
      </c>
      <c r="D10" s="208">
        <v>117244</v>
      </c>
      <c r="E10" s="209" t="s">
        <v>98</v>
      </c>
      <c r="F10" s="209" t="s">
        <v>98</v>
      </c>
      <c r="G10" s="209" t="s">
        <v>98</v>
      </c>
      <c r="H10" s="209">
        <v>9750</v>
      </c>
      <c r="I10" s="209">
        <v>34950</v>
      </c>
      <c r="J10" s="209">
        <v>72544</v>
      </c>
      <c r="K10" s="209" t="s">
        <v>98</v>
      </c>
      <c r="L10" s="210">
        <v>72544</v>
      </c>
      <c r="M10" s="208">
        <v>4298</v>
      </c>
      <c r="N10" s="208" t="s">
        <v>98</v>
      </c>
      <c r="O10" s="209">
        <v>6</v>
      </c>
      <c r="P10" s="209">
        <v>177</v>
      </c>
      <c r="Q10" s="209">
        <v>6193</v>
      </c>
      <c r="R10" s="211">
        <v>6193</v>
      </c>
      <c r="S10" s="212" t="s">
        <v>98</v>
      </c>
      <c r="T10" s="187"/>
      <c r="U10" s="25" t="s">
        <v>231</v>
      </c>
    </row>
    <row r="11" spans="1:21" s="6" customFormat="1" ht="22.5" customHeight="1" x14ac:dyDescent="0.4">
      <c r="A11" s="182"/>
      <c r="B11" s="182">
        <v>106</v>
      </c>
      <c r="C11" s="183" t="s">
        <v>232</v>
      </c>
      <c r="D11" s="208" t="s">
        <v>98</v>
      </c>
      <c r="E11" s="209" t="s">
        <v>98</v>
      </c>
      <c r="F11" s="209" t="s">
        <v>98</v>
      </c>
      <c r="G11" s="209" t="s">
        <v>98</v>
      </c>
      <c r="H11" s="209" t="s">
        <v>98</v>
      </c>
      <c r="I11" s="209" t="s">
        <v>98</v>
      </c>
      <c r="J11" s="209" t="s">
        <v>98</v>
      </c>
      <c r="K11" s="209" t="s">
        <v>98</v>
      </c>
      <c r="L11" s="210" t="s">
        <v>98</v>
      </c>
      <c r="M11" s="208">
        <v>1187</v>
      </c>
      <c r="N11" s="208" t="s">
        <v>98</v>
      </c>
      <c r="O11" s="209">
        <v>7</v>
      </c>
      <c r="P11" s="209">
        <v>260</v>
      </c>
      <c r="Q11" s="209" t="s">
        <v>98</v>
      </c>
      <c r="R11" s="211" t="s">
        <v>98</v>
      </c>
      <c r="S11" s="212" t="s">
        <v>98</v>
      </c>
      <c r="T11" s="187"/>
      <c r="U11" s="25" t="s">
        <v>233</v>
      </c>
    </row>
    <row r="12" spans="1:21" s="6" customFormat="1" ht="22.5" customHeight="1" x14ac:dyDescent="0.4">
      <c r="A12" s="182"/>
      <c r="B12" s="182">
        <v>107</v>
      </c>
      <c r="C12" s="183" t="s">
        <v>268</v>
      </c>
      <c r="D12" s="208" t="s">
        <v>98</v>
      </c>
      <c r="E12" s="209" t="s">
        <v>98</v>
      </c>
      <c r="F12" s="209" t="s">
        <v>98</v>
      </c>
      <c r="G12" s="209" t="s">
        <v>98</v>
      </c>
      <c r="H12" s="209" t="s">
        <v>98</v>
      </c>
      <c r="I12" s="209" t="s">
        <v>98</v>
      </c>
      <c r="J12" s="209" t="s">
        <v>98</v>
      </c>
      <c r="K12" s="209" t="s">
        <v>98</v>
      </c>
      <c r="L12" s="210" t="s">
        <v>98</v>
      </c>
      <c r="M12" s="208">
        <v>19</v>
      </c>
      <c r="N12" s="208" t="s">
        <v>98</v>
      </c>
      <c r="O12" s="209" t="s">
        <v>98</v>
      </c>
      <c r="P12" s="209" t="s">
        <v>98</v>
      </c>
      <c r="Q12" s="209" t="s">
        <v>98</v>
      </c>
      <c r="R12" s="211" t="s">
        <v>98</v>
      </c>
      <c r="S12" s="212" t="s">
        <v>98</v>
      </c>
      <c r="T12" s="187"/>
      <c r="U12" s="25" t="s">
        <v>269</v>
      </c>
    </row>
    <row r="13" spans="1:21" s="6" customFormat="1" ht="22.5" customHeight="1" x14ac:dyDescent="0.4">
      <c r="A13" s="182"/>
      <c r="B13" s="182">
        <v>108</v>
      </c>
      <c r="C13" s="183" t="s">
        <v>234</v>
      </c>
      <c r="D13" s="208" t="s">
        <v>98</v>
      </c>
      <c r="E13" s="209" t="s">
        <v>98</v>
      </c>
      <c r="F13" s="209" t="s">
        <v>98</v>
      </c>
      <c r="G13" s="209" t="s">
        <v>98</v>
      </c>
      <c r="H13" s="209" t="s">
        <v>98</v>
      </c>
      <c r="I13" s="209" t="s">
        <v>98</v>
      </c>
      <c r="J13" s="209" t="s">
        <v>98</v>
      </c>
      <c r="K13" s="209" t="s">
        <v>98</v>
      </c>
      <c r="L13" s="210" t="s">
        <v>98</v>
      </c>
      <c r="M13" s="208">
        <v>32</v>
      </c>
      <c r="N13" s="208" t="s">
        <v>98</v>
      </c>
      <c r="O13" s="209" t="s">
        <v>98</v>
      </c>
      <c r="P13" s="209">
        <v>11</v>
      </c>
      <c r="Q13" s="209" t="s">
        <v>98</v>
      </c>
      <c r="R13" s="211" t="s">
        <v>98</v>
      </c>
      <c r="S13" s="212" t="s">
        <v>98</v>
      </c>
      <c r="T13" s="187"/>
      <c r="U13" s="25" t="s">
        <v>235</v>
      </c>
    </row>
    <row r="14" spans="1:21" s="6" customFormat="1" ht="22.5" customHeight="1" x14ac:dyDescent="0.4">
      <c r="A14" s="182"/>
      <c r="B14" s="182">
        <v>110</v>
      </c>
      <c r="C14" s="183" t="s">
        <v>270</v>
      </c>
      <c r="D14" s="208" t="s">
        <v>98</v>
      </c>
      <c r="E14" s="209" t="s">
        <v>98</v>
      </c>
      <c r="F14" s="209" t="s">
        <v>98</v>
      </c>
      <c r="G14" s="209" t="s">
        <v>98</v>
      </c>
      <c r="H14" s="209" t="s">
        <v>98</v>
      </c>
      <c r="I14" s="209" t="s">
        <v>98</v>
      </c>
      <c r="J14" s="209" t="s">
        <v>98</v>
      </c>
      <c r="K14" s="209" t="s">
        <v>98</v>
      </c>
      <c r="L14" s="210" t="s">
        <v>98</v>
      </c>
      <c r="M14" s="208">
        <v>380</v>
      </c>
      <c r="N14" s="208" t="s">
        <v>98</v>
      </c>
      <c r="O14" s="209">
        <v>14</v>
      </c>
      <c r="P14" s="209">
        <v>17</v>
      </c>
      <c r="Q14" s="209" t="s">
        <v>98</v>
      </c>
      <c r="R14" s="211" t="s">
        <v>98</v>
      </c>
      <c r="S14" s="212" t="s">
        <v>98</v>
      </c>
      <c r="T14" s="187"/>
      <c r="U14" s="25" t="s">
        <v>271</v>
      </c>
    </row>
    <row r="15" spans="1:21" s="6" customFormat="1" ht="22.5" customHeight="1" x14ac:dyDescent="0.4">
      <c r="A15" s="182"/>
      <c r="B15" s="182">
        <v>111</v>
      </c>
      <c r="C15" s="183" t="s">
        <v>236</v>
      </c>
      <c r="D15" s="208" t="s">
        <v>98</v>
      </c>
      <c r="E15" s="209" t="s">
        <v>98</v>
      </c>
      <c r="F15" s="209" t="s">
        <v>98</v>
      </c>
      <c r="G15" s="209" t="s">
        <v>98</v>
      </c>
      <c r="H15" s="209" t="s">
        <v>98</v>
      </c>
      <c r="I15" s="209" t="s">
        <v>98</v>
      </c>
      <c r="J15" s="209" t="s">
        <v>98</v>
      </c>
      <c r="K15" s="209" t="s">
        <v>98</v>
      </c>
      <c r="L15" s="210" t="s">
        <v>98</v>
      </c>
      <c r="M15" s="208">
        <v>1541</v>
      </c>
      <c r="N15" s="208" t="s">
        <v>98</v>
      </c>
      <c r="O15" s="209">
        <v>6</v>
      </c>
      <c r="P15" s="209">
        <v>74</v>
      </c>
      <c r="Q15" s="209" t="s">
        <v>98</v>
      </c>
      <c r="R15" s="211" t="s">
        <v>98</v>
      </c>
      <c r="S15" s="212" t="s">
        <v>98</v>
      </c>
      <c r="T15" s="187"/>
      <c r="U15" s="25" t="s">
        <v>237</v>
      </c>
    </row>
    <row r="16" spans="1:21" s="6" customFormat="1" ht="22.5" customHeight="1" x14ac:dyDescent="0.4">
      <c r="A16" s="182"/>
      <c r="B16" s="182">
        <v>112</v>
      </c>
      <c r="C16" s="183" t="s">
        <v>238</v>
      </c>
      <c r="D16" s="208">
        <v>42500</v>
      </c>
      <c r="E16" s="209" t="s">
        <v>98</v>
      </c>
      <c r="F16" s="209" t="s">
        <v>98</v>
      </c>
      <c r="G16" s="209" t="s">
        <v>98</v>
      </c>
      <c r="H16" s="209" t="s">
        <v>98</v>
      </c>
      <c r="I16" s="209" t="s">
        <v>98</v>
      </c>
      <c r="J16" s="209">
        <v>42500</v>
      </c>
      <c r="K16" s="209" t="s">
        <v>98</v>
      </c>
      <c r="L16" s="210">
        <v>42500</v>
      </c>
      <c r="M16" s="208">
        <v>4399</v>
      </c>
      <c r="N16" s="208" t="s">
        <v>98</v>
      </c>
      <c r="O16" s="209" t="s">
        <v>98</v>
      </c>
      <c r="P16" s="209" t="s">
        <v>98</v>
      </c>
      <c r="Q16" s="209" t="s">
        <v>98</v>
      </c>
      <c r="R16" s="211" t="s">
        <v>98</v>
      </c>
      <c r="S16" s="212" t="s">
        <v>98</v>
      </c>
      <c r="T16" s="187"/>
      <c r="U16" s="25" t="s">
        <v>239</v>
      </c>
    </row>
    <row r="17" spans="1:21" s="6" customFormat="1" ht="22.5" customHeight="1" x14ac:dyDescent="0.4">
      <c r="A17" s="182"/>
      <c r="B17" s="182">
        <v>113</v>
      </c>
      <c r="C17" s="183" t="s">
        <v>39</v>
      </c>
      <c r="D17" s="208" t="s">
        <v>98</v>
      </c>
      <c r="E17" s="209" t="s">
        <v>98</v>
      </c>
      <c r="F17" s="209" t="s">
        <v>98</v>
      </c>
      <c r="G17" s="209" t="s">
        <v>98</v>
      </c>
      <c r="H17" s="209" t="s">
        <v>98</v>
      </c>
      <c r="I17" s="209" t="s">
        <v>98</v>
      </c>
      <c r="J17" s="209" t="s">
        <v>98</v>
      </c>
      <c r="K17" s="209" t="s">
        <v>98</v>
      </c>
      <c r="L17" s="210" t="s">
        <v>98</v>
      </c>
      <c r="M17" s="208">
        <v>336</v>
      </c>
      <c r="N17" s="208" t="s">
        <v>98</v>
      </c>
      <c r="O17" s="209">
        <v>1</v>
      </c>
      <c r="P17" s="209" t="s">
        <v>98</v>
      </c>
      <c r="Q17" s="209" t="s">
        <v>98</v>
      </c>
      <c r="R17" s="211" t="s">
        <v>98</v>
      </c>
      <c r="S17" s="212" t="s">
        <v>98</v>
      </c>
      <c r="T17" s="187"/>
      <c r="U17" s="25" t="s">
        <v>40</v>
      </c>
    </row>
    <row r="18" spans="1:21" s="6" customFormat="1" ht="22.5" customHeight="1" x14ac:dyDescent="0.4">
      <c r="A18" s="182"/>
      <c r="B18" s="182">
        <v>117</v>
      </c>
      <c r="C18" s="183" t="s">
        <v>272</v>
      </c>
      <c r="D18" s="208">
        <v>97547</v>
      </c>
      <c r="E18" s="209" t="s">
        <v>98</v>
      </c>
      <c r="F18" s="209" t="s">
        <v>98</v>
      </c>
      <c r="G18" s="209" t="s">
        <v>98</v>
      </c>
      <c r="H18" s="209" t="s">
        <v>98</v>
      </c>
      <c r="I18" s="209">
        <v>97547</v>
      </c>
      <c r="J18" s="209" t="s">
        <v>98</v>
      </c>
      <c r="K18" s="209" t="s">
        <v>98</v>
      </c>
      <c r="L18" s="210" t="s">
        <v>98</v>
      </c>
      <c r="M18" s="208" t="s">
        <v>98</v>
      </c>
      <c r="N18" s="208" t="s">
        <v>98</v>
      </c>
      <c r="O18" s="209" t="s">
        <v>98</v>
      </c>
      <c r="P18" s="209">
        <v>41</v>
      </c>
      <c r="Q18" s="209" t="s">
        <v>98</v>
      </c>
      <c r="R18" s="211" t="s">
        <v>98</v>
      </c>
      <c r="S18" s="212" t="s">
        <v>98</v>
      </c>
      <c r="T18" s="187"/>
      <c r="U18" s="25" t="s">
        <v>273</v>
      </c>
    </row>
    <row r="19" spans="1:21" s="6" customFormat="1" ht="22.5" customHeight="1" x14ac:dyDescent="0.4">
      <c r="A19" s="182"/>
      <c r="B19" s="182">
        <v>118</v>
      </c>
      <c r="C19" s="183" t="s">
        <v>274</v>
      </c>
      <c r="D19" s="208" t="s">
        <v>98</v>
      </c>
      <c r="E19" s="209" t="s">
        <v>98</v>
      </c>
      <c r="F19" s="209" t="s">
        <v>98</v>
      </c>
      <c r="G19" s="209" t="s">
        <v>98</v>
      </c>
      <c r="H19" s="209" t="s">
        <v>98</v>
      </c>
      <c r="I19" s="209" t="s">
        <v>98</v>
      </c>
      <c r="J19" s="209" t="s">
        <v>98</v>
      </c>
      <c r="K19" s="209" t="s">
        <v>98</v>
      </c>
      <c r="L19" s="210" t="s">
        <v>98</v>
      </c>
      <c r="M19" s="208">
        <v>449</v>
      </c>
      <c r="N19" s="208" t="s">
        <v>98</v>
      </c>
      <c r="O19" s="209">
        <v>10</v>
      </c>
      <c r="P19" s="209">
        <v>26</v>
      </c>
      <c r="Q19" s="209" t="s">
        <v>98</v>
      </c>
      <c r="R19" s="211" t="s">
        <v>98</v>
      </c>
      <c r="S19" s="212" t="s">
        <v>98</v>
      </c>
      <c r="T19" s="187"/>
      <c r="U19" s="25" t="s">
        <v>275</v>
      </c>
    </row>
    <row r="20" spans="1:21" s="6" customFormat="1" ht="22.5" customHeight="1" x14ac:dyDescent="0.4">
      <c r="A20" s="182"/>
      <c r="B20" s="182">
        <v>123</v>
      </c>
      <c r="C20" s="183" t="s">
        <v>240</v>
      </c>
      <c r="D20" s="208" t="s">
        <v>98</v>
      </c>
      <c r="E20" s="209" t="s">
        <v>98</v>
      </c>
      <c r="F20" s="209" t="s">
        <v>98</v>
      </c>
      <c r="G20" s="209" t="s">
        <v>98</v>
      </c>
      <c r="H20" s="209" t="s">
        <v>98</v>
      </c>
      <c r="I20" s="209" t="s">
        <v>98</v>
      </c>
      <c r="J20" s="209" t="s">
        <v>98</v>
      </c>
      <c r="K20" s="209" t="s">
        <v>98</v>
      </c>
      <c r="L20" s="210" t="s">
        <v>98</v>
      </c>
      <c r="M20" s="208">
        <v>238</v>
      </c>
      <c r="N20" s="208" t="s">
        <v>98</v>
      </c>
      <c r="O20" s="209">
        <v>6</v>
      </c>
      <c r="P20" s="209">
        <v>38</v>
      </c>
      <c r="Q20" s="209" t="s">
        <v>98</v>
      </c>
      <c r="R20" s="211" t="s">
        <v>98</v>
      </c>
      <c r="S20" s="212" t="s">
        <v>98</v>
      </c>
      <c r="T20" s="187"/>
      <c r="U20" s="25" t="s">
        <v>241</v>
      </c>
    </row>
    <row r="21" spans="1:21" s="6" customFormat="1" ht="22.5" customHeight="1" x14ac:dyDescent="0.4">
      <c r="A21" s="182"/>
      <c r="B21" s="182">
        <v>124</v>
      </c>
      <c r="C21" s="183" t="s">
        <v>276</v>
      </c>
      <c r="D21" s="208" t="s">
        <v>98</v>
      </c>
      <c r="E21" s="209" t="s">
        <v>98</v>
      </c>
      <c r="F21" s="209" t="s">
        <v>98</v>
      </c>
      <c r="G21" s="209" t="s">
        <v>98</v>
      </c>
      <c r="H21" s="209" t="s">
        <v>98</v>
      </c>
      <c r="I21" s="209" t="s">
        <v>98</v>
      </c>
      <c r="J21" s="209" t="s">
        <v>98</v>
      </c>
      <c r="K21" s="209" t="s">
        <v>98</v>
      </c>
      <c r="L21" s="210" t="s">
        <v>98</v>
      </c>
      <c r="M21" s="208" t="s">
        <v>98</v>
      </c>
      <c r="N21" s="208" t="s">
        <v>98</v>
      </c>
      <c r="O21" s="209" t="s">
        <v>98</v>
      </c>
      <c r="P21" s="209">
        <v>17</v>
      </c>
      <c r="Q21" s="209" t="s">
        <v>98</v>
      </c>
      <c r="R21" s="211" t="s">
        <v>98</v>
      </c>
      <c r="S21" s="212" t="s">
        <v>98</v>
      </c>
      <c r="T21" s="187"/>
      <c r="U21" s="25" t="s">
        <v>277</v>
      </c>
    </row>
    <row r="22" spans="1:21" s="6" customFormat="1" ht="22.5" customHeight="1" x14ac:dyDescent="0.4">
      <c r="A22" s="182"/>
      <c r="B22" s="182">
        <v>127</v>
      </c>
      <c r="C22" s="183" t="s">
        <v>278</v>
      </c>
      <c r="D22" s="208">
        <v>47603</v>
      </c>
      <c r="E22" s="209" t="s">
        <v>98</v>
      </c>
      <c r="F22" s="209" t="s">
        <v>98</v>
      </c>
      <c r="G22" s="209" t="s">
        <v>98</v>
      </c>
      <c r="H22" s="209" t="s">
        <v>98</v>
      </c>
      <c r="I22" s="209">
        <v>47603</v>
      </c>
      <c r="J22" s="209" t="s">
        <v>98</v>
      </c>
      <c r="K22" s="209" t="s">
        <v>98</v>
      </c>
      <c r="L22" s="210" t="s">
        <v>98</v>
      </c>
      <c r="M22" s="208" t="s">
        <v>98</v>
      </c>
      <c r="N22" s="208" t="s">
        <v>98</v>
      </c>
      <c r="O22" s="209" t="s">
        <v>98</v>
      </c>
      <c r="P22" s="209" t="s">
        <v>98</v>
      </c>
      <c r="Q22" s="209" t="s">
        <v>98</v>
      </c>
      <c r="R22" s="211" t="s">
        <v>98</v>
      </c>
      <c r="S22" s="212" t="s">
        <v>98</v>
      </c>
      <c r="T22" s="187"/>
      <c r="U22" s="25" t="s">
        <v>279</v>
      </c>
    </row>
    <row r="23" spans="1:21" s="6" customFormat="1" ht="22.5" customHeight="1" x14ac:dyDescent="0.4">
      <c r="A23" s="182"/>
      <c r="B23" s="182">
        <v>147</v>
      </c>
      <c r="C23" s="183" t="s">
        <v>29</v>
      </c>
      <c r="D23" s="208" t="s">
        <v>98</v>
      </c>
      <c r="E23" s="209" t="s">
        <v>98</v>
      </c>
      <c r="F23" s="209" t="s">
        <v>98</v>
      </c>
      <c r="G23" s="209" t="s">
        <v>98</v>
      </c>
      <c r="H23" s="209" t="s">
        <v>98</v>
      </c>
      <c r="I23" s="209" t="s">
        <v>98</v>
      </c>
      <c r="J23" s="209" t="s">
        <v>98</v>
      </c>
      <c r="K23" s="209" t="s">
        <v>98</v>
      </c>
      <c r="L23" s="210" t="s">
        <v>98</v>
      </c>
      <c r="M23" s="208">
        <v>36</v>
      </c>
      <c r="N23" s="208" t="s">
        <v>98</v>
      </c>
      <c r="O23" s="209" t="s">
        <v>98</v>
      </c>
      <c r="P23" s="209" t="s">
        <v>98</v>
      </c>
      <c r="Q23" s="209" t="s">
        <v>98</v>
      </c>
      <c r="R23" s="211" t="s">
        <v>98</v>
      </c>
      <c r="S23" s="212" t="s">
        <v>98</v>
      </c>
      <c r="T23" s="187"/>
      <c r="U23" s="25" t="s">
        <v>30</v>
      </c>
    </row>
    <row r="24" spans="1:21" s="6" customFormat="1" ht="22.5" customHeight="1" x14ac:dyDescent="0.4">
      <c r="A24" s="182"/>
      <c r="B24" s="182">
        <v>153</v>
      </c>
      <c r="C24" s="183" t="s">
        <v>280</v>
      </c>
      <c r="D24" s="208" t="s">
        <v>98</v>
      </c>
      <c r="E24" s="209" t="s">
        <v>98</v>
      </c>
      <c r="F24" s="209" t="s">
        <v>98</v>
      </c>
      <c r="G24" s="209" t="s">
        <v>98</v>
      </c>
      <c r="H24" s="209" t="s">
        <v>98</v>
      </c>
      <c r="I24" s="209" t="s">
        <v>98</v>
      </c>
      <c r="J24" s="209" t="s">
        <v>98</v>
      </c>
      <c r="K24" s="209" t="s">
        <v>98</v>
      </c>
      <c r="L24" s="210" t="s">
        <v>98</v>
      </c>
      <c r="M24" s="208">
        <v>30</v>
      </c>
      <c r="N24" s="208" t="s">
        <v>98</v>
      </c>
      <c r="O24" s="209" t="s">
        <v>98</v>
      </c>
      <c r="P24" s="209" t="s">
        <v>98</v>
      </c>
      <c r="Q24" s="209" t="s">
        <v>98</v>
      </c>
      <c r="R24" s="211" t="s">
        <v>98</v>
      </c>
      <c r="S24" s="212" t="s">
        <v>98</v>
      </c>
      <c r="T24" s="187"/>
      <c r="U24" s="25" t="s">
        <v>281</v>
      </c>
    </row>
    <row r="25" spans="1:21" s="6" customFormat="1" ht="22.5" customHeight="1" x14ac:dyDescent="0.4">
      <c r="A25" s="182"/>
      <c r="B25" s="182">
        <v>154</v>
      </c>
      <c r="C25" s="183" t="s">
        <v>282</v>
      </c>
      <c r="D25" s="208" t="s">
        <v>98</v>
      </c>
      <c r="E25" s="209" t="s">
        <v>98</v>
      </c>
      <c r="F25" s="209" t="s">
        <v>98</v>
      </c>
      <c r="G25" s="209" t="s">
        <v>98</v>
      </c>
      <c r="H25" s="209" t="s">
        <v>98</v>
      </c>
      <c r="I25" s="209" t="s">
        <v>98</v>
      </c>
      <c r="J25" s="209" t="s">
        <v>98</v>
      </c>
      <c r="K25" s="209" t="s">
        <v>98</v>
      </c>
      <c r="L25" s="210" t="s">
        <v>98</v>
      </c>
      <c r="M25" s="208">
        <v>30</v>
      </c>
      <c r="N25" s="208" t="s">
        <v>98</v>
      </c>
      <c r="O25" s="209" t="s">
        <v>98</v>
      </c>
      <c r="P25" s="209" t="s">
        <v>98</v>
      </c>
      <c r="Q25" s="209" t="s">
        <v>98</v>
      </c>
      <c r="R25" s="211" t="s">
        <v>98</v>
      </c>
      <c r="S25" s="212" t="s">
        <v>98</v>
      </c>
      <c r="T25" s="187"/>
      <c r="U25" s="25" t="s">
        <v>283</v>
      </c>
    </row>
    <row r="26" spans="1:21" s="6" customFormat="1" ht="22.5" customHeight="1" x14ac:dyDescent="0.4">
      <c r="A26" s="316" t="s">
        <v>242</v>
      </c>
      <c r="B26" s="317"/>
      <c r="C26" s="336"/>
      <c r="D26" s="208" t="s">
        <v>98</v>
      </c>
      <c r="E26" s="209" t="s">
        <v>98</v>
      </c>
      <c r="F26" s="209" t="s">
        <v>98</v>
      </c>
      <c r="G26" s="209" t="s">
        <v>98</v>
      </c>
      <c r="H26" s="209" t="s">
        <v>98</v>
      </c>
      <c r="I26" s="209" t="s">
        <v>98</v>
      </c>
      <c r="J26" s="209" t="s">
        <v>98</v>
      </c>
      <c r="K26" s="209" t="s">
        <v>98</v>
      </c>
      <c r="L26" s="210" t="s">
        <v>98</v>
      </c>
      <c r="M26" s="208">
        <v>337</v>
      </c>
      <c r="N26" s="208" t="s">
        <v>98</v>
      </c>
      <c r="O26" s="209" t="s">
        <v>98</v>
      </c>
      <c r="P26" s="209">
        <v>2</v>
      </c>
      <c r="Q26" s="209" t="s">
        <v>98</v>
      </c>
      <c r="R26" s="211" t="s">
        <v>98</v>
      </c>
      <c r="S26" s="212" t="s">
        <v>98</v>
      </c>
      <c r="T26" s="337" t="s">
        <v>43</v>
      </c>
      <c r="U26" s="317"/>
    </row>
    <row r="27" spans="1:21" s="6" customFormat="1" ht="22.5" customHeight="1" x14ac:dyDescent="0.4">
      <c r="A27" s="182"/>
      <c r="B27" s="182">
        <v>205</v>
      </c>
      <c r="C27" s="183" t="s">
        <v>243</v>
      </c>
      <c r="D27" s="208" t="s">
        <v>98</v>
      </c>
      <c r="E27" s="209" t="s">
        <v>98</v>
      </c>
      <c r="F27" s="209" t="s">
        <v>98</v>
      </c>
      <c r="G27" s="209" t="s">
        <v>98</v>
      </c>
      <c r="H27" s="209" t="s">
        <v>98</v>
      </c>
      <c r="I27" s="209" t="s">
        <v>98</v>
      </c>
      <c r="J27" s="209" t="s">
        <v>98</v>
      </c>
      <c r="K27" s="209" t="s">
        <v>98</v>
      </c>
      <c r="L27" s="210" t="s">
        <v>98</v>
      </c>
      <c r="M27" s="208">
        <v>315</v>
      </c>
      <c r="N27" s="208" t="s">
        <v>98</v>
      </c>
      <c r="O27" s="209" t="s">
        <v>98</v>
      </c>
      <c r="P27" s="209" t="s">
        <v>98</v>
      </c>
      <c r="Q27" s="209" t="s">
        <v>98</v>
      </c>
      <c r="R27" s="211" t="s">
        <v>98</v>
      </c>
      <c r="S27" s="212" t="s">
        <v>98</v>
      </c>
      <c r="T27" s="187"/>
      <c r="U27" s="25" t="s">
        <v>244</v>
      </c>
    </row>
    <row r="28" spans="1:21" s="6" customFormat="1" ht="22.5" customHeight="1" x14ac:dyDescent="0.4">
      <c r="A28" s="182"/>
      <c r="B28" s="182">
        <v>206</v>
      </c>
      <c r="C28" s="183" t="s">
        <v>284</v>
      </c>
      <c r="D28" s="208" t="s">
        <v>98</v>
      </c>
      <c r="E28" s="209" t="s">
        <v>98</v>
      </c>
      <c r="F28" s="209" t="s">
        <v>98</v>
      </c>
      <c r="G28" s="209" t="s">
        <v>98</v>
      </c>
      <c r="H28" s="209" t="s">
        <v>98</v>
      </c>
      <c r="I28" s="209" t="s">
        <v>98</v>
      </c>
      <c r="J28" s="209" t="s">
        <v>98</v>
      </c>
      <c r="K28" s="209" t="s">
        <v>98</v>
      </c>
      <c r="L28" s="210" t="s">
        <v>98</v>
      </c>
      <c r="M28" s="208" t="s">
        <v>98</v>
      </c>
      <c r="N28" s="208" t="s">
        <v>98</v>
      </c>
      <c r="O28" s="209" t="s">
        <v>98</v>
      </c>
      <c r="P28" s="209">
        <v>2</v>
      </c>
      <c r="Q28" s="209" t="s">
        <v>98</v>
      </c>
      <c r="R28" s="211" t="s">
        <v>98</v>
      </c>
      <c r="S28" s="212" t="s">
        <v>98</v>
      </c>
      <c r="T28" s="187"/>
      <c r="U28" s="25" t="s">
        <v>285</v>
      </c>
    </row>
    <row r="29" spans="1:21" s="6" customFormat="1" ht="22.5" customHeight="1" x14ac:dyDescent="0.4">
      <c r="A29" s="182"/>
      <c r="B29" s="182">
        <v>223</v>
      </c>
      <c r="C29" s="183" t="s">
        <v>286</v>
      </c>
      <c r="D29" s="208" t="s">
        <v>98</v>
      </c>
      <c r="E29" s="209" t="s">
        <v>98</v>
      </c>
      <c r="F29" s="209" t="s">
        <v>98</v>
      </c>
      <c r="G29" s="209" t="s">
        <v>98</v>
      </c>
      <c r="H29" s="209" t="s">
        <v>98</v>
      </c>
      <c r="I29" s="209" t="s">
        <v>98</v>
      </c>
      <c r="J29" s="209" t="s">
        <v>98</v>
      </c>
      <c r="K29" s="209" t="s">
        <v>98</v>
      </c>
      <c r="L29" s="210" t="s">
        <v>98</v>
      </c>
      <c r="M29" s="208">
        <v>4</v>
      </c>
      <c r="N29" s="208" t="s">
        <v>98</v>
      </c>
      <c r="O29" s="209" t="s">
        <v>98</v>
      </c>
      <c r="P29" s="209" t="s">
        <v>98</v>
      </c>
      <c r="Q29" s="209" t="s">
        <v>98</v>
      </c>
      <c r="R29" s="211" t="s">
        <v>98</v>
      </c>
      <c r="S29" s="212" t="s">
        <v>98</v>
      </c>
      <c r="T29" s="187"/>
      <c r="U29" s="25" t="s">
        <v>287</v>
      </c>
    </row>
    <row r="30" spans="1:21" s="6" customFormat="1" ht="22.5" customHeight="1" x14ac:dyDescent="0.4">
      <c r="A30" s="182"/>
      <c r="B30" s="182">
        <v>242</v>
      </c>
      <c r="C30" s="183" t="s">
        <v>288</v>
      </c>
      <c r="D30" s="208" t="s">
        <v>98</v>
      </c>
      <c r="E30" s="209" t="s">
        <v>98</v>
      </c>
      <c r="F30" s="209" t="s">
        <v>98</v>
      </c>
      <c r="G30" s="209" t="s">
        <v>98</v>
      </c>
      <c r="H30" s="209" t="s">
        <v>98</v>
      </c>
      <c r="I30" s="209" t="s">
        <v>98</v>
      </c>
      <c r="J30" s="209" t="s">
        <v>98</v>
      </c>
      <c r="K30" s="209" t="s">
        <v>98</v>
      </c>
      <c r="L30" s="210" t="s">
        <v>98</v>
      </c>
      <c r="M30" s="208">
        <v>2</v>
      </c>
      <c r="N30" s="208" t="s">
        <v>98</v>
      </c>
      <c r="O30" s="209" t="s">
        <v>98</v>
      </c>
      <c r="P30" s="209" t="s">
        <v>98</v>
      </c>
      <c r="Q30" s="209" t="s">
        <v>98</v>
      </c>
      <c r="R30" s="211" t="s">
        <v>98</v>
      </c>
      <c r="S30" s="212" t="s">
        <v>98</v>
      </c>
      <c r="T30" s="187"/>
      <c r="U30" s="25" t="s">
        <v>289</v>
      </c>
    </row>
    <row r="31" spans="1:21" s="6" customFormat="1" ht="22.5" customHeight="1" x14ac:dyDescent="0.4">
      <c r="A31" s="182"/>
      <c r="B31" s="182">
        <v>245</v>
      </c>
      <c r="C31" s="183" t="s">
        <v>290</v>
      </c>
      <c r="D31" s="208" t="s">
        <v>98</v>
      </c>
      <c r="E31" s="209" t="s">
        <v>98</v>
      </c>
      <c r="F31" s="209" t="s">
        <v>98</v>
      </c>
      <c r="G31" s="209" t="s">
        <v>98</v>
      </c>
      <c r="H31" s="209" t="s">
        <v>98</v>
      </c>
      <c r="I31" s="209" t="s">
        <v>98</v>
      </c>
      <c r="J31" s="209" t="s">
        <v>98</v>
      </c>
      <c r="K31" s="209" t="s">
        <v>98</v>
      </c>
      <c r="L31" s="210" t="s">
        <v>98</v>
      </c>
      <c r="M31" s="208">
        <v>16</v>
      </c>
      <c r="N31" s="208" t="s">
        <v>98</v>
      </c>
      <c r="O31" s="209" t="s">
        <v>98</v>
      </c>
      <c r="P31" s="209" t="s">
        <v>98</v>
      </c>
      <c r="Q31" s="209" t="s">
        <v>98</v>
      </c>
      <c r="R31" s="211" t="s">
        <v>98</v>
      </c>
      <c r="S31" s="212" t="s">
        <v>98</v>
      </c>
      <c r="T31" s="187"/>
      <c r="U31" s="25" t="s">
        <v>291</v>
      </c>
    </row>
    <row r="32" spans="1:21" s="6" customFormat="1" ht="22.5" customHeight="1" x14ac:dyDescent="0.4">
      <c r="A32" s="316" t="s">
        <v>249</v>
      </c>
      <c r="B32" s="317"/>
      <c r="C32" s="336"/>
      <c r="D32" s="208">
        <v>49600</v>
      </c>
      <c r="E32" s="209" t="s">
        <v>98</v>
      </c>
      <c r="F32" s="209" t="s">
        <v>98</v>
      </c>
      <c r="G32" s="209">
        <v>49600</v>
      </c>
      <c r="H32" s="209" t="s">
        <v>98</v>
      </c>
      <c r="I32" s="209" t="s">
        <v>98</v>
      </c>
      <c r="J32" s="209" t="s">
        <v>98</v>
      </c>
      <c r="K32" s="209" t="s">
        <v>98</v>
      </c>
      <c r="L32" s="210" t="s">
        <v>98</v>
      </c>
      <c r="M32" s="208">
        <v>512</v>
      </c>
      <c r="N32" s="208" t="s">
        <v>98</v>
      </c>
      <c r="O32" s="209" t="s">
        <v>98</v>
      </c>
      <c r="P32" s="209">
        <v>97</v>
      </c>
      <c r="Q32" s="209" t="s">
        <v>98</v>
      </c>
      <c r="R32" s="211" t="s">
        <v>98</v>
      </c>
      <c r="S32" s="212" t="s">
        <v>98</v>
      </c>
      <c r="T32" s="337" t="s">
        <v>250</v>
      </c>
      <c r="U32" s="317"/>
    </row>
    <row r="33" spans="1:21" s="6" customFormat="1" ht="22.5" customHeight="1" x14ac:dyDescent="0.4">
      <c r="A33" s="182"/>
      <c r="B33" s="182">
        <v>304</v>
      </c>
      <c r="C33" s="183" t="s">
        <v>49</v>
      </c>
      <c r="D33" s="208">
        <v>49600</v>
      </c>
      <c r="E33" s="209" t="s">
        <v>98</v>
      </c>
      <c r="F33" s="209" t="s">
        <v>98</v>
      </c>
      <c r="G33" s="209">
        <v>49600</v>
      </c>
      <c r="H33" s="209" t="s">
        <v>98</v>
      </c>
      <c r="I33" s="209" t="s">
        <v>98</v>
      </c>
      <c r="J33" s="209" t="s">
        <v>98</v>
      </c>
      <c r="K33" s="209" t="s">
        <v>98</v>
      </c>
      <c r="L33" s="210" t="s">
        <v>98</v>
      </c>
      <c r="M33" s="208">
        <v>344</v>
      </c>
      <c r="N33" s="208" t="s">
        <v>98</v>
      </c>
      <c r="O33" s="209" t="s">
        <v>98</v>
      </c>
      <c r="P33" s="209">
        <v>97</v>
      </c>
      <c r="Q33" s="209" t="s">
        <v>98</v>
      </c>
      <c r="R33" s="211" t="s">
        <v>98</v>
      </c>
      <c r="S33" s="212" t="s">
        <v>98</v>
      </c>
      <c r="T33" s="187"/>
      <c r="U33" s="25" t="s">
        <v>50</v>
      </c>
    </row>
    <row r="34" spans="1:21" s="6" customFormat="1" ht="22.5" customHeight="1" x14ac:dyDescent="0.4">
      <c r="A34" s="182"/>
      <c r="B34" s="182">
        <v>305</v>
      </c>
      <c r="C34" s="183" t="s">
        <v>292</v>
      </c>
      <c r="D34" s="208" t="s">
        <v>98</v>
      </c>
      <c r="E34" s="209" t="s">
        <v>98</v>
      </c>
      <c r="F34" s="209" t="s">
        <v>98</v>
      </c>
      <c r="G34" s="209" t="s">
        <v>98</v>
      </c>
      <c r="H34" s="209" t="s">
        <v>98</v>
      </c>
      <c r="I34" s="209" t="s">
        <v>98</v>
      </c>
      <c r="J34" s="209" t="s">
        <v>98</v>
      </c>
      <c r="K34" s="209" t="s">
        <v>98</v>
      </c>
      <c r="L34" s="210" t="s">
        <v>98</v>
      </c>
      <c r="M34" s="208">
        <v>168</v>
      </c>
      <c r="N34" s="208" t="s">
        <v>98</v>
      </c>
      <c r="O34" s="209" t="s">
        <v>98</v>
      </c>
      <c r="P34" s="209" t="s">
        <v>98</v>
      </c>
      <c r="Q34" s="209" t="s">
        <v>98</v>
      </c>
      <c r="R34" s="211" t="s">
        <v>98</v>
      </c>
      <c r="S34" s="212" t="s">
        <v>98</v>
      </c>
      <c r="T34" s="187"/>
      <c r="U34" s="25" t="s">
        <v>293</v>
      </c>
    </row>
    <row r="35" spans="1:21" s="6" customFormat="1" ht="22.5" customHeight="1" x14ac:dyDescent="0.4">
      <c r="A35" s="316" t="s">
        <v>251</v>
      </c>
      <c r="B35" s="317"/>
      <c r="C35" s="336"/>
      <c r="D35" s="208">
        <v>50003</v>
      </c>
      <c r="E35" s="209" t="s">
        <v>98</v>
      </c>
      <c r="F35" s="209" t="s">
        <v>98</v>
      </c>
      <c r="G35" s="209" t="s">
        <v>98</v>
      </c>
      <c r="H35" s="209" t="s">
        <v>98</v>
      </c>
      <c r="I35" s="209">
        <v>50003</v>
      </c>
      <c r="J35" s="209" t="s">
        <v>98</v>
      </c>
      <c r="K35" s="209" t="s">
        <v>98</v>
      </c>
      <c r="L35" s="210" t="s">
        <v>98</v>
      </c>
      <c r="M35" s="208">
        <v>107</v>
      </c>
      <c r="N35" s="208" t="s">
        <v>98</v>
      </c>
      <c r="O35" s="209" t="s">
        <v>98</v>
      </c>
      <c r="P35" s="209" t="s">
        <v>98</v>
      </c>
      <c r="Q35" s="209" t="s">
        <v>98</v>
      </c>
      <c r="R35" s="211" t="s">
        <v>98</v>
      </c>
      <c r="S35" s="212" t="s">
        <v>98</v>
      </c>
      <c r="T35" s="337" t="s">
        <v>252</v>
      </c>
      <c r="U35" s="317"/>
    </row>
    <row r="36" spans="1:21" s="6" customFormat="1" ht="22.5" customHeight="1" x14ac:dyDescent="0.4">
      <c r="A36" s="182"/>
      <c r="B36" s="182">
        <v>401</v>
      </c>
      <c r="C36" s="183" t="s">
        <v>294</v>
      </c>
      <c r="D36" s="208" t="s">
        <v>98</v>
      </c>
      <c r="E36" s="209" t="s">
        <v>98</v>
      </c>
      <c r="F36" s="209" t="s">
        <v>98</v>
      </c>
      <c r="G36" s="209" t="s">
        <v>98</v>
      </c>
      <c r="H36" s="209" t="s">
        <v>98</v>
      </c>
      <c r="I36" s="209" t="s">
        <v>98</v>
      </c>
      <c r="J36" s="209" t="s">
        <v>98</v>
      </c>
      <c r="K36" s="209" t="s">
        <v>98</v>
      </c>
      <c r="L36" s="210" t="s">
        <v>98</v>
      </c>
      <c r="M36" s="208">
        <v>5</v>
      </c>
      <c r="N36" s="208" t="s">
        <v>98</v>
      </c>
      <c r="O36" s="209" t="s">
        <v>98</v>
      </c>
      <c r="P36" s="209" t="s">
        <v>98</v>
      </c>
      <c r="Q36" s="209" t="s">
        <v>98</v>
      </c>
      <c r="R36" s="211" t="s">
        <v>98</v>
      </c>
      <c r="S36" s="212" t="s">
        <v>98</v>
      </c>
      <c r="T36" s="187"/>
      <c r="U36" s="25" t="s">
        <v>295</v>
      </c>
    </row>
    <row r="37" spans="1:21" s="6" customFormat="1" ht="22.5" customHeight="1" x14ac:dyDescent="0.4">
      <c r="A37" s="182"/>
      <c r="B37" s="182">
        <v>409</v>
      </c>
      <c r="C37" s="183" t="s">
        <v>296</v>
      </c>
      <c r="D37" s="208">
        <v>50003</v>
      </c>
      <c r="E37" s="209" t="s">
        <v>98</v>
      </c>
      <c r="F37" s="209" t="s">
        <v>98</v>
      </c>
      <c r="G37" s="209" t="s">
        <v>98</v>
      </c>
      <c r="H37" s="209" t="s">
        <v>98</v>
      </c>
      <c r="I37" s="209">
        <v>50003</v>
      </c>
      <c r="J37" s="209" t="s">
        <v>98</v>
      </c>
      <c r="K37" s="209" t="s">
        <v>98</v>
      </c>
      <c r="L37" s="210" t="s">
        <v>98</v>
      </c>
      <c r="M37" s="208" t="s">
        <v>98</v>
      </c>
      <c r="N37" s="208" t="s">
        <v>98</v>
      </c>
      <c r="O37" s="209" t="s">
        <v>98</v>
      </c>
      <c r="P37" s="209" t="s">
        <v>98</v>
      </c>
      <c r="Q37" s="209" t="s">
        <v>98</v>
      </c>
      <c r="R37" s="211" t="s">
        <v>98</v>
      </c>
      <c r="S37" s="212" t="s">
        <v>98</v>
      </c>
      <c r="T37" s="187"/>
      <c r="U37" s="25" t="s">
        <v>297</v>
      </c>
    </row>
    <row r="38" spans="1:21" s="6" customFormat="1" ht="22.5" customHeight="1" x14ac:dyDescent="0.4">
      <c r="A38" s="182"/>
      <c r="B38" s="182">
        <v>410</v>
      </c>
      <c r="C38" s="183" t="s">
        <v>298</v>
      </c>
      <c r="D38" s="208" t="s">
        <v>98</v>
      </c>
      <c r="E38" s="209" t="s">
        <v>98</v>
      </c>
      <c r="F38" s="209" t="s">
        <v>98</v>
      </c>
      <c r="G38" s="209" t="s">
        <v>98</v>
      </c>
      <c r="H38" s="209" t="s">
        <v>98</v>
      </c>
      <c r="I38" s="209" t="s">
        <v>98</v>
      </c>
      <c r="J38" s="209" t="s">
        <v>98</v>
      </c>
      <c r="K38" s="209" t="s">
        <v>98</v>
      </c>
      <c r="L38" s="210" t="s">
        <v>98</v>
      </c>
      <c r="M38" s="208">
        <v>102</v>
      </c>
      <c r="N38" s="208" t="s">
        <v>98</v>
      </c>
      <c r="O38" s="209" t="s">
        <v>98</v>
      </c>
      <c r="P38" s="209" t="s">
        <v>98</v>
      </c>
      <c r="Q38" s="209" t="s">
        <v>98</v>
      </c>
      <c r="R38" s="211" t="s">
        <v>98</v>
      </c>
      <c r="S38" s="212" t="s">
        <v>98</v>
      </c>
      <c r="T38" s="187"/>
      <c r="U38" s="25" t="s">
        <v>299</v>
      </c>
    </row>
    <row r="39" spans="1:21" s="6" customFormat="1" ht="22.5" customHeight="1" x14ac:dyDescent="0.4">
      <c r="A39" s="316" t="s">
        <v>300</v>
      </c>
      <c r="B39" s="317"/>
      <c r="C39" s="336"/>
      <c r="D39" s="208" t="s">
        <v>98</v>
      </c>
      <c r="E39" s="209" t="s">
        <v>98</v>
      </c>
      <c r="F39" s="209" t="s">
        <v>98</v>
      </c>
      <c r="G39" s="209" t="s">
        <v>98</v>
      </c>
      <c r="H39" s="209" t="s">
        <v>98</v>
      </c>
      <c r="I39" s="209" t="s">
        <v>98</v>
      </c>
      <c r="J39" s="209" t="s">
        <v>98</v>
      </c>
      <c r="K39" s="209" t="s">
        <v>98</v>
      </c>
      <c r="L39" s="210" t="s">
        <v>98</v>
      </c>
      <c r="M39" s="208">
        <v>7</v>
      </c>
      <c r="N39" s="208" t="s">
        <v>98</v>
      </c>
      <c r="O39" s="209" t="s">
        <v>98</v>
      </c>
      <c r="P39" s="209" t="s">
        <v>98</v>
      </c>
      <c r="Q39" s="209" t="s">
        <v>98</v>
      </c>
      <c r="R39" s="211" t="s">
        <v>98</v>
      </c>
      <c r="S39" s="212" t="s">
        <v>98</v>
      </c>
      <c r="T39" s="337" t="s">
        <v>301</v>
      </c>
      <c r="U39" s="317"/>
    </row>
    <row r="40" spans="1:21" s="6" customFormat="1" ht="22.5" customHeight="1" x14ac:dyDescent="0.4">
      <c r="A40" s="182"/>
      <c r="B40" s="182">
        <v>541</v>
      </c>
      <c r="C40" s="183" t="s">
        <v>302</v>
      </c>
      <c r="D40" s="208" t="s">
        <v>98</v>
      </c>
      <c r="E40" s="209" t="s">
        <v>98</v>
      </c>
      <c r="F40" s="209" t="s">
        <v>98</v>
      </c>
      <c r="G40" s="209" t="s">
        <v>98</v>
      </c>
      <c r="H40" s="209" t="s">
        <v>98</v>
      </c>
      <c r="I40" s="209" t="s">
        <v>98</v>
      </c>
      <c r="J40" s="209" t="s">
        <v>98</v>
      </c>
      <c r="K40" s="209" t="s">
        <v>98</v>
      </c>
      <c r="L40" s="210" t="s">
        <v>98</v>
      </c>
      <c r="M40" s="208">
        <v>7</v>
      </c>
      <c r="N40" s="208" t="s">
        <v>98</v>
      </c>
      <c r="O40" s="209" t="s">
        <v>98</v>
      </c>
      <c r="P40" s="209" t="s">
        <v>98</v>
      </c>
      <c r="Q40" s="209" t="s">
        <v>98</v>
      </c>
      <c r="R40" s="211" t="s">
        <v>98</v>
      </c>
      <c r="S40" s="212" t="s">
        <v>98</v>
      </c>
      <c r="T40" s="187"/>
      <c r="U40" s="25" t="s">
        <v>303</v>
      </c>
    </row>
    <row r="41" spans="1:21" s="6" customFormat="1" ht="22.5" customHeight="1" x14ac:dyDescent="0.4">
      <c r="A41" s="316" t="s">
        <v>255</v>
      </c>
      <c r="B41" s="317"/>
      <c r="C41" s="336"/>
      <c r="D41" s="208">
        <v>126183</v>
      </c>
      <c r="E41" s="209">
        <v>29500</v>
      </c>
      <c r="F41" s="209" t="s">
        <v>98</v>
      </c>
      <c r="G41" s="209" t="s">
        <v>98</v>
      </c>
      <c r="H41" s="209" t="s">
        <v>98</v>
      </c>
      <c r="I41" s="209">
        <v>96683</v>
      </c>
      <c r="J41" s="209" t="s">
        <v>98</v>
      </c>
      <c r="K41" s="209" t="s">
        <v>98</v>
      </c>
      <c r="L41" s="210" t="s">
        <v>98</v>
      </c>
      <c r="M41" s="208">
        <v>131</v>
      </c>
      <c r="N41" s="208" t="s">
        <v>98</v>
      </c>
      <c r="O41" s="209" t="s">
        <v>98</v>
      </c>
      <c r="P41" s="209">
        <v>31</v>
      </c>
      <c r="Q41" s="209" t="s">
        <v>98</v>
      </c>
      <c r="R41" s="211" t="s">
        <v>98</v>
      </c>
      <c r="S41" s="212" t="s">
        <v>98</v>
      </c>
      <c r="T41" s="337" t="s">
        <v>256</v>
      </c>
      <c r="U41" s="317"/>
    </row>
    <row r="42" spans="1:21" s="6" customFormat="1" ht="22.5" customHeight="1" x14ac:dyDescent="0.4">
      <c r="A42" s="182"/>
      <c r="B42" s="182">
        <v>601</v>
      </c>
      <c r="C42" s="183" t="s">
        <v>257</v>
      </c>
      <c r="D42" s="208">
        <v>77133</v>
      </c>
      <c r="E42" s="209">
        <v>29500</v>
      </c>
      <c r="F42" s="209" t="s">
        <v>98</v>
      </c>
      <c r="G42" s="209" t="s">
        <v>98</v>
      </c>
      <c r="H42" s="209" t="s">
        <v>98</v>
      </c>
      <c r="I42" s="209">
        <v>47633</v>
      </c>
      <c r="J42" s="209" t="s">
        <v>98</v>
      </c>
      <c r="K42" s="209" t="s">
        <v>98</v>
      </c>
      <c r="L42" s="210" t="s">
        <v>98</v>
      </c>
      <c r="M42" s="208">
        <v>131</v>
      </c>
      <c r="N42" s="208" t="s">
        <v>98</v>
      </c>
      <c r="O42" s="209" t="s">
        <v>98</v>
      </c>
      <c r="P42" s="209">
        <v>15</v>
      </c>
      <c r="Q42" s="209" t="s">
        <v>98</v>
      </c>
      <c r="R42" s="211" t="s">
        <v>98</v>
      </c>
      <c r="S42" s="212" t="s">
        <v>98</v>
      </c>
      <c r="T42" s="187"/>
      <c r="U42" s="25" t="s">
        <v>258</v>
      </c>
    </row>
    <row r="43" spans="1:21" s="6" customFormat="1" ht="22.5" customHeight="1" x14ac:dyDescent="0.4">
      <c r="A43" s="182"/>
      <c r="B43" s="182">
        <v>606</v>
      </c>
      <c r="C43" s="183" t="s">
        <v>304</v>
      </c>
      <c r="D43" s="208">
        <v>49050</v>
      </c>
      <c r="E43" s="209" t="s">
        <v>98</v>
      </c>
      <c r="F43" s="209" t="s">
        <v>98</v>
      </c>
      <c r="G43" s="209" t="s">
        <v>98</v>
      </c>
      <c r="H43" s="209" t="s">
        <v>98</v>
      </c>
      <c r="I43" s="209">
        <v>49050</v>
      </c>
      <c r="J43" s="209" t="s">
        <v>98</v>
      </c>
      <c r="K43" s="209" t="s">
        <v>98</v>
      </c>
      <c r="L43" s="210" t="s">
        <v>98</v>
      </c>
      <c r="M43" s="208" t="s">
        <v>98</v>
      </c>
      <c r="N43" s="208" t="s">
        <v>98</v>
      </c>
      <c r="O43" s="209" t="s">
        <v>98</v>
      </c>
      <c r="P43" s="209">
        <v>16</v>
      </c>
      <c r="Q43" s="209" t="s">
        <v>98</v>
      </c>
      <c r="R43" s="211" t="s">
        <v>98</v>
      </c>
      <c r="S43" s="212" t="s">
        <v>98</v>
      </c>
      <c r="T43" s="187"/>
      <c r="U43" s="25" t="s">
        <v>305</v>
      </c>
    </row>
    <row r="44" spans="1:21" s="6" customFormat="1" ht="22.5" customHeight="1" x14ac:dyDescent="0.4">
      <c r="A44" s="316" t="s">
        <v>306</v>
      </c>
      <c r="B44" s="317"/>
      <c r="C44" s="336"/>
      <c r="D44" s="208">
        <v>1045826</v>
      </c>
      <c r="E44" s="209">
        <v>860</v>
      </c>
      <c r="F44" s="209" t="s">
        <v>98</v>
      </c>
      <c r="G44" s="209">
        <v>700506</v>
      </c>
      <c r="H44" s="209" t="s">
        <v>98</v>
      </c>
      <c r="I44" s="209">
        <v>1928</v>
      </c>
      <c r="J44" s="209">
        <v>342532</v>
      </c>
      <c r="K44" s="209">
        <v>1137</v>
      </c>
      <c r="L44" s="210">
        <v>341395</v>
      </c>
      <c r="M44" s="208">
        <v>128</v>
      </c>
      <c r="N44" s="208" t="s">
        <v>98</v>
      </c>
      <c r="O44" s="209" t="s">
        <v>98</v>
      </c>
      <c r="P44" s="209" t="s">
        <v>98</v>
      </c>
      <c r="Q44" s="209" t="s">
        <v>98</v>
      </c>
      <c r="R44" s="211" t="s">
        <v>98</v>
      </c>
      <c r="S44" s="212" t="s">
        <v>98</v>
      </c>
      <c r="T44" s="337" t="s">
        <v>307</v>
      </c>
      <c r="U44" s="317"/>
    </row>
    <row r="45" spans="1:21" s="6" customFormat="1" ht="22.5" customHeight="1" x14ac:dyDescent="0.4">
      <c r="A45" s="182"/>
      <c r="B45" s="182">
        <v>701</v>
      </c>
      <c r="C45" s="183" t="s">
        <v>308</v>
      </c>
      <c r="D45" s="208">
        <v>2296</v>
      </c>
      <c r="E45" s="209">
        <v>860</v>
      </c>
      <c r="F45" s="209" t="s">
        <v>98</v>
      </c>
      <c r="G45" s="209" t="s">
        <v>98</v>
      </c>
      <c r="H45" s="209" t="s">
        <v>98</v>
      </c>
      <c r="I45" s="209">
        <v>1436</v>
      </c>
      <c r="J45" s="209" t="s">
        <v>98</v>
      </c>
      <c r="K45" s="209" t="s">
        <v>98</v>
      </c>
      <c r="L45" s="210" t="s">
        <v>98</v>
      </c>
      <c r="M45" s="208" t="s">
        <v>98</v>
      </c>
      <c r="N45" s="208" t="s">
        <v>98</v>
      </c>
      <c r="O45" s="209" t="s">
        <v>98</v>
      </c>
      <c r="P45" s="209" t="s">
        <v>98</v>
      </c>
      <c r="Q45" s="209" t="s">
        <v>98</v>
      </c>
      <c r="R45" s="211" t="s">
        <v>98</v>
      </c>
      <c r="S45" s="212" t="s">
        <v>98</v>
      </c>
      <c r="T45" s="187"/>
      <c r="U45" s="25" t="s">
        <v>309</v>
      </c>
    </row>
    <row r="46" spans="1:21" s="6" customFormat="1" ht="22.5" customHeight="1" thickBot="1" x14ac:dyDescent="0.45">
      <c r="A46" s="188"/>
      <c r="B46" s="188">
        <v>703</v>
      </c>
      <c r="C46" s="189" t="s">
        <v>310</v>
      </c>
      <c r="D46" s="213">
        <v>1043530</v>
      </c>
      <c r="E46" s="214" t="s">
        <v>98</v>
      </c>
      <c r="F46" s="214" t="s">
        <v>98</v>
      </c>
      <c r="G46" s="214">
        <v>700506</v>
      </c>
      <c r="H46" s="214" t="s">
        <v>98</v>
      </c>
      <c r="I46" s="214">
        <v>492</v>
      </c>
      <c r="J46" s="214">
        <v>342532</v>
      </c>
      <c r="K46" s="214">
        <v>1137</v>
      </c>
      <c r="L46" s="215">
        <v>341395</v>
      </c>
      <c r="M46" s="213">
        <v>128</v>
      </c>
      <c r="N46" s="213" t="s">
        <v>98</v>
      </c>
      <c r="O46" s="214" t="s">
        <v>98</v>
      </c>
      <c r="P46" s="214" t="s">
        <v>98</v>
      </c>
      <c r="Q46" s="214" t="s">
        <v>98</v>
      </c>
      <c r="R46" s="216" t="s">
        <v>98</v>
      </c>
      <c r="S46" s="217" t="s">
        <v>98</v>
      </c>
      <c r="T46" s="194"/>
      <c r="U46" s="195" t="s">
        <v>260</v>
      </c>
    </row>
    <row r="47" spans="1:21" ht="18.75" customHeight="1" x14ac:dyDescent="0.15">
      <c r="A47" s="157" t="s">
        <v>9</v>
      </c>
      <c r="U47" s="158" t="s">
        <v>9</v>
      </c>
    </row>
    <row r="48" spans="1:21" ht="31.5" customHeight="1" x14ac:dyDescent="0.4"/>
    <row r="49" ht="31.5" customHeight="1" x14ac:dyDescent="0.4"/>
    <row r="50" ht="31.5" customHeight="1" x14ac:dyDescent="0.4"/>
    <row r="51" ht="31.5" customHeight="1" x14ac:dyDescent="0.4"/>
    <row r="52" ht="31.5" customHeight="1" x14ac:dyDescent="0.4"/>
    <row r="53" ht="31.5" customHeight="1" x14ac:dyDescent="0.4"/>
    <row r="54" ht="31.5" customHeight="1" x14ac:dyDescent="0.4"/>
    <row r="55" ht="31.5" customHeight="1" x14ac:dyDescent="0.4"/>
    <row r="81" ht="5.25" customHeight="1" x14ac:dyDescent="0.4"/>
  </sheetData>
  <mergeCells count="18">
    <mergeCell ref="A2:C5"/>
    <mergeCell ref="T2:U5"/>
    <mergeCell ref="A7:C7"/>
    <mergeCell ref="T7:U7"/>
    <mergeCell ref="A8:C8"/>
    <mergeCell ref="T8:U8"/>
    <mergeCell ref="A26:C26"/>
    <mergeCell ref="T26:U26"/>
    <mergeCell ref="A32:C32"/>
    <mergeCell ref="T32:U32"/>
    <mergeCell ref="A35:C35"/>
    <mergeCell ref="T35:U35"/>
    <mergeCell ref="A39:C39"/>
    <mergeCell ref="T39:U39"/>
    <mergeCell ref="A41:C41"/>
    <mergeCell ref="T41:U41"/>
    <mergeCell ref="A44:C44"/>
    <mergeCell ref="T44:U44"/>
  </mergeCells>
  <phoneticPr fontId="2"/>
  <pageMargins left="0.59055118110236227" right="0.59055118110236227" top="0.59055118110236227" bottom="0.59055118110236227" header="0.51181102362204722" footer="0.51181102362204722"/>
  <pageSetup paperSize="9" scale="65" fitToWidth="0" orientation="portrait" r:id="rId1"/>
  <headerFooter alignWithMargins="0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AC7DF-3D67-4710-857E-EA26BFB500EA}">
  <sheetPr codeName="Sheet6"/>
  <dimension ref="A1:M73"/>
  <sheetViews>
    <sheetView tabSelected="1" zoomScaleNormal="100" workbookViewId="0"/>
  </sheetViews>
  <sheetFormatPr defaultColWidth="7.25" defaultRowHeight="12" x14ac:dyDescent="0.4"/>
  <cols>
    <col min="1" max="1" width="2.875" style="7" customWidth="1"/>
    <col min="2" max="2" width="21.75" style="7" customWidth="1"/>
    <col min="3" max="4" width="22.625" style="7" customWidth="1"/>
    <col min="5" max="5" width="2.875" style="7" customWidth="1"/>
    <col min="6" max="6" width="21.75" style="7" customWidth="1"/>
    <col min="7" max="13" width="16.25" style="7" customWidth="1"/>
    <col min="14" max="16384" width="7.25" style="7"/>
  </cols>
  <sheetData>
    <row r="1" spans="1:13" s="2" customFormat="1" ht="18.75" customHeight="1" x14ac:dyDescent="0.4">
      <c r="A1" s="159" t="s">
        <v>311</v>
      </c>
      <c r="C1" s="218"/>
      <c r="D1" s="85"/>
      <c r="E1" s="219"/>
      <c r="G1" s="159"/>
      <c r="H1" s="220" t="s">
        <v>169</v>
      </c>
      <c r="I1" s="218" t="s">
        <v>169</v>
      </c>
      <c r="J1" s="218" t="s">
        <v>169</v>
      </c>
      <c r="K1" s="218"/>
      <c r="L1" s="221"/>
      <c r="M1" s="221"/>
    </row>
    <row r="2" spans="1:13" s="2" customFormat="1" ht="18.75" customHeight="1" thickBot="1" x14ac:dyDescent="0.45">
      <c r="A2" s="159" t="s">
        <v>312</v>
      </c>
      <c r="C2" s="218"/>
      <c r="D2" s="222"/>
      <c r="E2" s="223"/>
      <c r="F2" s="224" t="s">
        <v>313</v>
      </c>
      <c r="G2" s="159"/>
      <c r="H2" s="220"/>
      <c r="I2" s="218"/>
      <c r="J2" s="218"/>
      <c r="K2" s="218"/>
      <c r="L2" s="221"/>
      <c r="M2" s="221"/>
    </row>
    <row r="3" spans="1:13" ht="15" customHeight="1" x14ac:dyDescent="0.4">
      <c r="A3" s="225"/>
      <c r="B3" s="226"/>
      <c r="C3" s="227"/>
      <c r="D3" s="228"/>
      <c r="E3" s="228"/>
      <c r="F3" s="229" t="s">
        <v>169</v>
      </c>
      <c r="G3" s="230"/>
    </row>
    <row r="4" spans="1:13" ht="15" customHeight="1" x14ac:dyDescent="0.4">
      <c r="A4" s="347" t="s">
        <v>314</v>
      </c>
      <c r="B4" s="348"/>
      <c r="C4" s="231" t="s">
        <v>315</v>
      </c>
      <c r="D4" s="232" t="s">
        <v>316</v>
      </c>
      <c r="E4" s="232"/>
      <c r="F4" s="233"/>
      <c r="G4" s="234"/>
    </row>
    <row r="5" spans="1:13" ht="30" customHeight="1" x14ac:dyDescent="0.4">
      <c r="A5" s="235"/>
      <c r="B5" s="236"/>
      <c r="C5" s="237" t="s">
        <v>188</v>
      </c>
      <c r="D5" s="238" t="s">
        <v>317</v>
      </c>
      <c r="E5" s="349" t="s">
        <v>318</v>
      </c>
      <c r="F5" s="350"/>
      <c r="G5" s="234"/>
    </row>
    <row r="6" spans="1:13" ht="30" customHeight="1" x14ac:dyDescent="0.4">
      <c r="A6" s="344" t="s">
        <v>319</v>
      </c>
      <c r="B6" s="351"/>
      <c r="C6" s="239">
        <v>4382556</v>
      </c>
      <c r="D6" s="239">
        <v>887178</v>
      </c>
      <c r="E6" s="352" t="s">
        <v>320</v>
      </c>
      <c r="F6" s="353"/>
      <c r="G6" s="230"/>
    </row>
    <row r="7" spans="1:13" ht="30" customHeight="1" x14ac:dyDescent="0.4">
      <c r="B7" s="240" t="s">
        <v>321</v>
      </c>
      <c r="C7" s="239">
        <v>342654</v>
      </c>
      <c r="D7" s="239">
        <v>127967</v>
      </c>
      <c r="E7" s="241"/>
      <c r="F7" s="242" t="s">
        <v>322</v>
      </c>
      <c r="G7" s="243"/>
    </row>
    <row r="8" spans="1:13" ht="30" customHeight="1" x14ac:dyDescent="0.4">
      <c r="B8" s="240" t="s">
        <v>323</v>
      </c>
      <c r="C8" s="239">
        <v>4034252</v>
      </c>
      <c r="D8" s="239">
        <v>744684</v>
      </c>
      <c r="E8" s="241"/>
      <c r="F8" s="242" t="s">
        <v>324</v>
      </c>
      <c r="G8" s="243"/>
    </row>
    <row r="9" spans="1:13" ht="30" customHeight="1" x14ac:dyDescent="0.4">
      <c r="A9" s="235"/>
      <c r="B9" s="244" t="s">
        <v>325</v>
      </c>
      <c r="C9" s="245">
        <v>5650</v>
      </c>
      <c r="D9" s="245">
        <v>14527</v>
      </c>
      <c r="E9" s="246"/>
      <c r="F9" s="247" t="s">
        <v>326</v>
      </c>
      <c r="G9" s="243"/>
    </row>
    <row r="10" spans="1:13" ht="30" customHeight="1" x14ac:dyDescent="0.4">
      <c r="A10" s="344" t="s">
        <v>327</v>
      </c>
      <c r="B10" s="351"/>
      <c r="C10" s="239">
        <v>2752966</v>
      </c>
      <c r="D10" s="239">
        <v>273269</v>
      </c>
      <c r="E10" s="354" t="s">
        <v>328</v>
      </c>
      <c r="F10" s="346"/>
      <c r="G10" s="243"/>
    </row>
    <row r="11" spans="1:13" ht="30" customHeight="1" x14ac:dyDescent="0.4">
      <c r="B11" s="240" t="s">
        <v>329</v>
      </c>
      <c r="C11" s="248">
        <v>2749971</v>
      </c>
      <c r="D11" s="249">
        <v>273080</v>
      </c>
      <c r="E11" s="241"/>
      <c r="F11" s="242" t="s">
        <v>330</v>
      </c>
      <c r="G11" s="243"/>
    </row>
    <row r="12" spans="1:13" ht="30" customHeight="1" x14ac:dyDescent="0.4">
      <c r="A12" s="235"/>
      <c r="B12" s="250" t="s">
        <v>325</v>
      </c>
      <c r="C12" s="251">
        <v>2995</v>
      </c>
      <c r="D12" s="252">
        <v>189</v>
      </c>
      <c r="E12" s="246"/>
      <c r="F12" s="247" t="s">
        <v>331</v>
      </c>
      <c r="G12" s="243"/>
    </row>
    <row r="13" spans="1:13" ht="30" customHeight="1" x14ac:dyDescent="0.4">
      <c r="A13" s="344" t="s">
        <v>332</v>
      </c>
      <c r="B13" s="267"/>
      <c r="C13" s="239">
        <v>155133</v>
      </c>
      <c r="D13" s="239">
        <v>270731</v>
      </c>
      <c r="E13" s="345" t="s">
        <v>333</v>
      </c>
      <c r="F13" s="346"/>
    </row>
    <row r="14" spans="1:13" ht="30" customHeight="1" x14ac:dyDescent="0.4">
      <c r="B14" s="240" t="s">
        <v>334</v>
      </c>
      <c r="C14" s="239">
        <v>24904</v>
      </c>
      <c r="D14" s="239">
        <v>27233</v>
      </c>
      <c r="E14" s="241"/>
      <c r="F14" s="253" t="s">
        <v>335</v>
      </c>
    </row>
    <row r="15" spans="1:13" ht="30" customHeight="1" x14ac:dyDescent="0.4">
      <c r="B15" s="240" t="s">
        <v>336</v>
      </c>
      <c r="C15" s="239">
        <v>16325</v>
      </c>
      <c r="D15" s="239">
        <v>14137</v>
      </c>
      <c r="E15" s="241"/>
      <c r="F15" s="253" t="s">
        <v>337</v>
      </c>
    </row>
    <row r="16" spans="1:13" ht="30" customHeight="1" x14ac:dyDescent="0.4">
      <c r="B16" s="240" t="s">
        <v>338</v>
      </c>
      <c r="C16" s="239">
        <v>13619</v>
      </c>
      <c r="D16" s="239">
        <v>14873</v>
      </c>
      <c r="E16" s="241"/>
      <c r="F16" s="253" t="s">
        <v>339</v>
      </c>
    </row>
    <row r="17" spans="1:6" ht="30" customHeight="1" x14ac:dyDescent="0.4">
      <c r="B17" s="240" t="s">
        <v>340</v>
      </c>
      <c r="C17" s="239">
        <v>9048</v>
      </c>
      <c r="D17" s="239">
        <v>9067</v>
      </c>
      <c r="E17" s="241"/>
      <c r="F17" s="253" t="s">
        <v>341</v>
      </c>
    </row>
    <row r="18" spans="1:6" ht="30" customHeight="1" x14ac:dyDescent="0.4">
      <c r="B18" s="240" t="s">
        <v>342</v>
      </c>
      <c r="C18" s="239">
        <v>22447</v>
      </c>
      <c r="D18" s="239">
        <v>24820</v>
      </c>
      <c r="E18" s="241"/>
      <c r="F18" s="253" t="s">
        <v>343</v>
      </c>
    </row>
    <row r="19" spans="1:6" ht="30" customHeight="1" x14ac:dyDescent="0.4">
      <c r="B19" s="240" t="s">
        <v>344</v>
      </c>
      <c r="C19" s="239">
        <v>10481</v>
      </c>
      <c r="D19" s="239">
        <v>15359</v>
      </c>
      <c r="E19" s="241"/>
      <c r="F19" s="253" t="s">
        <v>345</v>
      </c>
    </row>
    <row r="20" spans="1:6" ht="30" customHeight="1" x14ac:dyDescent="0.4">
      <c r="B20" s="240" t="s">
        <v>346</v>
      </c>
      <c r="C20" s="239">
        <v>4770</v>
      </c>
      <c r="D20" s="239">
        <v>4835</v>
      </c>
      <c r="E20" s="241"/>
      <c r="F20" s="253" t="s">
        <v>347</v>
      </c>
    </row>
    <row r="21" spans="1:6" ht="30" customHeight="1" x14ac:dyDescent="0.4">
      <c r="B21" s="240" t="s">
        <v>348</v>
      </c>
      <c r="C21" s="239">
        <v>36895</v>
      </c>
      <c r="D21" s="239">
        <v>84228</v>
      </c>
      <c r="E21" s="241"/>
      <c r="F21" s="253" t="s">
        <v>349</v>
      </c>
    </row>
    <row r="22" spans="1:6" ht="30" customHeight="1" thickBot="1" x14ac:dyDescent="0.45">
      <c r="A22" s="254"/>
      <c r="B22" s="255" t="s">
        <v>350</v>
      </c>
      <c r="C22" s="256">
        <v>16644</v>
      </c>
      <c r="D22" s="256">
        <v>76179</v>
      </c>
      <c r="E22" s="257"/>
      <c r="F22" s="258" t="s">
        <v>351</v>
      </c>
    </row>
    <row r="23" spans="1:6" ht="18.75" customHeight="1" x14ac:dyDescent="0.15">
      <c r="A23" s="2"/>
      <c r="F23" s="158" t="s">
        <v>9</v>
      </c>
    </row>
    <row r="24" spans="1:6" ht="12" customHeight="1" x14ac:dyDescent="0.4"/>
    <row r="73" ht="5.25" customHeight="1" x14ac:dyDescent="0.4"/>
  </sheetData>
  <mergeCells count="8">
    <mergeCell ref="A13:B13"/>
    <mergeCell ref="E13:F13"/>
    <mergeCell ref="A4:B4"/>
    <mergeCell ref="E5:F5"/>
    <mergeCell ref="A6:B6"/>
    <mergeCell ref="E6:F6"/>
    <mergeCell ref="A10:B10"/>
    <mergeCell ref="E10:F10"/>
  </mergeCells>
  <phoneticPr fontId="2"/>
  <pageMargins left="0.59055118110236227" right="0.59055118110236227" top="0.59055118110236227" bottom="0.59055118110236227" header="0.51181102362204722" footer="0.51181102362204722"/>
  <pageSetup paperSize="9" scale="75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Ⅱ.(1)原油輸入</vt:lpstr>
      <vt:lpstr>(2)原油受払</vt:lpstr>
      <vt:lpstr>(3)①需給概要</vt:lpstr>
      <vt:lpstr>②製品受払</vt:lpstr>
      <vt:lpstr>③製品国別輸入</vt:lpstr>
      <vt:lpstr>④製品国別輸出</vt:lpstr>
      <vt:lpstr>⑤消費者・販売業者向販売、在庫内訳</vt:lpstr>
      <vt:lpstr>'(2)原油受払'!Print_Area</vt:lpstr>
      <vt:lpstr>'(3)①需給概要'!Print_Area</vt:lpstr>
      <vt:lpstr>②製品受払!Print_Area</vt:lpstr>
      <vt:lpstr>'⑤消費者・販売業者向販売、在庫内訳'!Print_Area</vt:lpstr>
      <vt:lpstr>'Ⅱ.(1)原油輸入'!Print_Area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2025-08-14T02:56:59Z</dcterms:created>
  <dcterms:modified xsi:type="dcterms:W3CDTF">2025-08-14T02:58:13Z</dcterms:modified>
</cp:coreProperties>
</file>